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045" activeTab="1"/>
  </bookViews>
  <sheets>
    <sheet name="cop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FICO1" hidden="1">'[8]Tabella 4'!$C$10:$C$26</definedName>
    <definedName name="__123Graph_AGRAFICO2" hidden="1">'[8]Tabella 4'!$O$14:$O$26</definedName>
    <definedName name="__123Graph_AGRAFICO3" hidden="1">'[8]Tabella 4'!$K$14:$K$26</definedName>
    <definedName name="__123Graph_BGRAFICO1" hidden="1">'[8]Tabella 4'!$F$10:$F$26</definedName>
    <definedName name="__123Graph_BGRAFICO2" hidden="1">'[8]Tabella 4'!$P$14:$P$26</definedName>
    <definedName name="__123Graph_BGRAFICO3" hidden="1">'[8]Tabella 4'!$N$14:$N$26</definedName>
    <definedName name="__123Graph_XGRAFICO1" hidden="1">'[8]Tabella 4'!$A$10:$A$26</definedName>
    <definedName name="__123Graph_XGRAFICO2" hidden="1">'[8]Tabella 4'!$A$14:$A$26</definedName>
    <definedName name="__123Graph_XGRAFICO3" hidden="1">'[8]Tabella 4'!$A$14:$A$26</definedName>
    <definedName name="_xlnm.Print_Area" localSheetId="1">'1'!$B$2:$T$65</definedName>
    <definedName name="_xlnm.Print_Area" localSheetId="2">'2'!$C$1:$M$67</definedName>
    <definedName name="_xlnm.Print_Area" localSheetId="3">'3'!$B$2:$S$55</definedName>
    <definedName name="_xlnm.Print_Area" localSheetId="0">'cop'!$A$1:$M$12</definedName>
    <definedName name="aus">#REF!</definedName>
    <definedName name="Polpen">'[9]Polpen'!$A$1:$M$868</definedName>
    <definedName name="PRINT_AREA_MI">#REF!</definedName>
    <definedName name="PRINT_SHEETS" localSheetId="2">'2'!PRINT_SHEETS</definedName>
    <definedName name="PRINT_SHEETS">[0]!PRINT_SHEETS</definedName>
    <definedName name="PRINT_TITLES_MI">#REF!</definedName>
    <definedName name="Table_1._IT__SEA_ARR_REG____Sea_arrivals_to_Italy_per_region_of_arrival__monthly_data__Jan_2014___Nov_2015">'[1]ToC'!$A$9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'[2]POPULATION CHANGE - Table 2a'!#REF!</definedName>
    <definedName name="Table2c">'[2]POPULATION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_xlnm.Print_Titles" localSheetId="1">'1'!$2:$3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<sst xmlns="http://schemas.openxmlformats.org/spreadsheetml/2006/main" count="282" uniqueCount="87">
  <si>
    <t>Minori presenti</t>
  </si>
  <si>
    <t>Irreperibili</t>
  </si>
  <si>
    <t>F</t>
  </si>
  <si>
    <t>M</t>
  </si>
  <si>
    <t>% M</t>
  </si>
  <si>
    <t>17 anni</t>
  </si>
  <si>
    <t>16 anni</t>
  </si>
  <si>
    <t>15 anni</t>
  </si>
  <si>
    <t>7-14 anni</t>
  </si>
  <si>
    <t>0-6 anni</t>
  </si>
  <si>
    <t>% 17 anni</t>
  </si>
  <si>
    <t>Egitto</t>
  </si>
  <si>
    <t>Albania</t>
  </si>
  <si>
    <t>Eritrea</t>
  </si>
  <si>
    <t>Gambia</t>
  </si>
  <si>
    <t>Nigeria</t>
  </si>
  <si>
    <t>Somalia</t>
  </si>
  <si>
    <t>Sicilia</t>
  </si>
  <si>
    <t>Calabria</t>
  </si>
  <si>
    <t>Puglia</t>
  </si>
  <si>
    <t>% Sicilia</t>
  </si>
  <si>
    <t>% Egitto</t>
  </si>
  <si>
    <t>Bangladesh</t>
  </si>
  <si>
    <t>Presenti</t>
  </si>
  <si>
    <t>Lazio</t>
  </si>
  <si>
    <t>Lombardia</t>
  </si>
  <si>
    <t>Afghanistan</t>
  </si>
  <si>
    <t>Marocco</t>
  </si>
  <si>
    <t>Fonte: Elaborazioni ISMU su dati Ministero del Lavoro e delle Politiche Sociali</t>
  </si>
  <si>
    <t>Fonte: Ministero del Lavoro e delle Politiche Sociali - Direzione Generale dell'Immigrazione e delle Politiche di Integrazione</t>
  </si>
  <si>
    <t>31/12/2013</t>
  </si>
  <si>
    <r>
      <t xml:space="preserve">Fonte: </t>
    </r>
    <r>
      <rPr>
        <sz val="8"/>
        <rFont val="Arial"/>
        <family val="2"/>
      </rPr>
      <t>Elaborazioni ISMU su dati Ministero del Lavoro e delle Politiche Sociali</t>
    </r>
  </si>
  <si>
    <t>Segnalazioni al Ministero del Lavoro e delle Politiche Sociali</t>
  </si>
  <si>
    <t>Emilia Romagna</t>
  </si>
  <si>
    <t>Toscana</t>
  </si>
  <si>
    <t>Campania</t>
  </si>
  <si>
    <t>Friuli V.G.</t>
  </si>
  <si>
    <t>Piemonte</t>
  </si>
  <si>
    <t>Veneto</t>
  </si>
  <si>
    <t>Sardegna</t>
  </si>
  <si>
    <t>Liguria</t>
  </si>
  <si>
    <t>Marche</t>
  </si>
  <si>
    <t>Basilicata</t>
  </si>
  <si>
    <t>Abruzzo</t>
  </si>
  <si>
    <t>Molise</t>
  </si>
  <si>
    <t>Umbria</t>
  </si>
  <si>
    <t>Valle D'Aosta</t>
  </si>
  <si>
    <t>ITALIA</t>
  </si>
  <si>
    <t>Totale</t>
  </si>
  <si>
    <t>Mali</t>
  </si>
  <si>
    <t>Guinea</t>
  </si>
  <si>
    <t>Ghana</t>
  </si>
  <si>
    <t>Costa d'Avorio</t>
  </si>
  <si>
    <t>Altre</t>
  </si>
  <si>
    <t>%</t>
  </si>
  <si>
    <t>Presenti e censiti</t>
  </si>
  <si>
    <t>MINORI STRANIERI NON ACCOMPAGNATI in Italia</t>
  </si>
  <si>
    <t>Segnalazioni al:</t>
  </si>
  <si>
    <t>Per irreperibili si intendono i minori stranieri non accompagnati per i quali è stato segnalato dalle autorità competenti a questa Direzione Generale un allontanamento</t>
  </si>
  <si>
    <t>http://www.lavoro.gov.it/temi-e-priorita/immigrazione/focus-on/minori-stranieri/Pagine/Dati-minori-stranieri-non-accompagnati.aspx</t>
  </si>
  <si>
    <t>…</t>
  </si>
  <si>
    <t>Regione di accoglienza</t>
  </si>
  <si>
    <t>Pr.A.Trento</t>
  </si>
  <si>
    <t>Pr.A.Bolzano</t>
  </si>
  <si>
    <t>Focus minori straniere</t>
  </si>
  <si>
    <t>% F</t>
  </si>
  <si>
    <t>MF</t>
  </si>
  <si>
    <t>Minori presenti e censiti per genere</t>
  </si>
  <si>
    <t>MINORI STRANIERI NON ACCOMPAGNATI in Italia per genere</t>
  </si>
  <si>
    <t>Distribuzione %</t>
  </si>
  <si>
    <t>Regione di accoglienza (graduatora F)</t>
  </si>
  <si>
    <t>Cittadinanza (graduatoria F)</t>
  </si>
  <si>
    <t>Italia</t>
  </si>
  <si>
    <t>Fasce di età</t>
  </si>
  <si>
    <t>per genere e cittadinanza. Valori %</t>
  </si>
  <si>
    <r>
      <t xml:space="preserve">
Dati sui minori stranieri non accompagnati</t>
    </r>
    <r>
      <rPr>
        <sz val="16"/>
        <rFont val="Arial"/>
        <family val="2"/>
      </rPr>
      <t xml:space="preserve">
al 31 dicembre degli anni 2013-2017
</t>
    </r>
  </si>
  <si>
    <t>% Gambia</t>
  </si>
  <si>
    <t>Senegal</t>
  </si>
  <si>
    <t>Tunisia</t>
  </si>
  <si>
    <t>Pakistan</t>
  </si>
  <si>
    <t>Graduatoria irreperibili</t>
  </si>
  <si>
    <t>Graduatoria PRESENTI</t>
  </si>
  <si>
    <t>Segnalazioni al 31/12/2017</t>
  </si>
  <si>
    <t xml:space="preserve">MSNA presenti e censiti al 31 dicembre 2017 per genere e fascie di età, </t>
  </si>
  <si>
    <t>Sierra Leone</t>
  </si>
  <si>
    <t>Congo</t>
  </si>
  <si>
    <t>Camerrun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</si>
</sst>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"/>
    <numFmt numFmtId="170" formatCode="0.0_ ;\-0.0\ "/>
    <numFmt numFmtId="171" formatCode="#,##0_);\(#,##0\)"/>
    <numFmt numFmtId="172" formatCode="#,##0.0_ ;\-#,##0.0\ "/>
    <numFmt numFmtId="173" formatCode="_(* #,##0_);_(* \(#,##0\);_(* &quot;-&quot;_);_(@_)"/>
    <numFmt numFmtId="174" formatCode="&quot;Attivo&quot;;&quot;Attivo&quot;;&quot;Inattivo&quot;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;[Black]#,##0"/>
    <numFmt numFmtId="184" formatCode="[$-410]dddd\ d\ mmmm\ yyyy"/>
    <numFmt numFmtId="185" formatCode="_-* #,##0.0_-;\-* #,##0.0_-;_-* &quot;-&quot;_-;_-@_-"/>
    <numFmt numFmtId="186" formatCode="_-&quot;L.&quot;\ * #,##0_-;\-&quot;L.&quot;\ * #,##0_-;_-&quot;L.&quot;\ * &quot;-&quot;_-;_-@_-"/>
    <numFmt numFmtId="187" formatCode="_-[$€-2]\ * #,##0.00_-;\-[$€-2]\ * #,##0.00_-;_-[$€-2]\ * &quot;-&quot;??_-"/>
    <numFmt numFmtId="188" formatCode="General_)"/>
    <numFmt numFmtId="189" formatCode="_-* #,##0_-;\-* #,##0_-;_-* &quot;-&quot;??_-;_-@_-"/>
    <numFmt numFmtId="190" formatCode="#,##0.000"/>
    <numFmt numFmtId="191" formatCode="#\,##0."/>
    <numFmt numFmtId="192" formatCode="_-* #,##0\ &quot;Ft&quot;_-;\-* #,##0\ &quot;Ft&quot;_-;_-* &quot;-&quot;\ &quot;Ft&quot;_-;_-@_-"/>
    <numFmt numFmtId="193" formatCode="_-* #,##0.00\ &quot;Ft&quot;_-;\-* #,##0.00\ &quot;Ft&quot;_-;_-* &quot;-&quot;??\ &quot;Ft&quot;_-;_-@_-"/>
    <numFmt numFmtId="194" formatCode="&quot;$&quot;#."/>
    <numFmt numFmtId="195" formatCode="_-* #,##0\ _F_t_-;\-* #,##0\ _F_t_-;_-* &quot;-&quot;\ _F_t_-;_-@_-"/>
    <numFmt numFmtId="196" formatCode="_-* #,##0.00\ _F_t_-;\-* #,##0.00\ _F_t_-;_-* &quot;-&quot;??\ _F_t_-;_-@_-"/>
    <numFmt numFmtId="197" formatCode="#.00"/>
    <numFmt numFmtId="198" formatCode="_-* #,##0.0_-;\-* #,##0.0_-;_-* &quot;-&quot;??_-;_-@_-"/>
    <numFmt numFmtId="199" formatCode="_(* #,##0_);_(* \(#,##0\);_(* &quot;-&quot;??_);_(@_)"/>
    <numFmt numFmtId="200" formatCode="_(* #,##0.0_);_(* \(#,##0.0\);_(* &quot;-&quot;??_);_(@_)"/>
    <numFmt numFmtId="201" formatCode="0.0%"/>
    <numFmt numFmtId="202" formatCode="yyyy"/>
    <numFmt numFmtId="203" formatCode="d/m/yy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5"/>
      <name val="Arial"/>
      <family val="0"/>
    </font>
    <font>
      <sz val="11"/>
      <name val="Arial"/>
      <family val="0"/>
    </font>
    <font>
      <sz val="8.5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.75"/>
      <name val="Arial"/>
      <family val="0"/>
    </font>
    <font>
      <sz val="6.75"/>
      <name val="Arial"/>
      <family val="2"/>
    </font>
    <font>
      <b/>
      <sz val="9.5"/>
      <name val="Arial"/>
      <family val="2"/>
    </font>
    <font>
      <sz val="8.25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.75"/>
      <name val="Arial"/>
      <family val="2"/>
    </font>
    <font>
      <sz val="9.25"/>
      <name val="Arial"/>
      <family val="0"/>
    </font>
    <font>
      <sz val="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188" fontId="13" fillId="0" borderId="0">
      <alignment vertical="top"/>
      <protection/>
    </xf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4" borderId="4" applyNumberFormat="0" applyFon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17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8" fillId="0" borderId="0">
      <alignment horizontal="right"/>
      <protection/>
    </xf>
    <xf numFmtId="164" fontId="18" fillId="0" borderId="0">
      <alignment horizontal="right" vertical="top"/>
      <protection/>
    </xf>
    <xf numFmtId="190" fontId="18" fillId="0" borderId="0">
      <alignment horizontal="right" vertical="top"/>
      <protection/>
    </xf>
    <xf numFmtId="3" fontId="18" fillId="0" borderId="0">
      <alignment horizontal="right"/>
      <protection/>
    </xf>
    <xf numFmtId="164" fontId="18" fillId="0" borderId="0">
      <alignment horizontal="right" vertical="top"/>
      <protection/>
    </xf>
    <xf numFmtId="43" fontId="0" fillId="0" borderId="0" applyFont="0" applyFill="0" applyBorder="0" applyAlignment="0" applyProtection="0"/>
    <xf numFmtId="191" fontId="19" fillId="0" borderId="0">
      <alignment/>
      <protection locked="0"/>
    </xf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4" fontId="19" fillId="0" borderId="0">
      <alignment/>
      <protection locked="0"/>
    </xf>
    <xf numFmtId="0" fontId="19" fillId="0" borderId="0">
      <alignment/>
      <protection locked="0"/>
    </xf>
    <xf numFmtId="187" fontId="21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19" fillId="0" borderId="0">
      <alignment/>
      <protection locked="0"/>
    </xf>
    <xf numFmtId="0" fontId="23" fillId="0" borderId="0" applyFont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7" fillId="0" borderId="0">
      <alignment/>
      <protection/>
    </xf>
    <xf numFmtId="188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88" fontId="30" fillId="0" borderId="0">
      <alignment/>
      <protection/>
    </xf>
    <xf numFmtId="1" fontId="18" fillId="0" borderId="0">
      <alignment vertical="top" wrapText="1"/>
      <protection/>
    </xf>
    <xf numFmtId="1" fontId="18" fillId="0" borderId="0">
      <alignment horizontal="right" vertical="top"/>
      <protection/>
    </xf>
    <xf numFmtId="0" fontId="0" fillId="0" borderId="0">
      <alignment/>
      <protection/>
    </xf>
    <xf numFmtId="0" fontId="0" fillId="5" borderId="5" applyNumberFormat="0" applyFont="0" applyAlignment="0" applyProtection="0"/>
    <xf numFmtId="0" fontId="31" fillId="9" borderId="6" applyNumberFormat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10">
      <alignment/>
      <protection locked="0"/>
    </xf>
    <xf numFmtId="0" fontId="39" fillId="0" borderId="11" applyNumberFormat="0" applyFill="0" applyAlignment="0" applyProtection="0"/>
    <xf numFmtId="0" fontId="40" fillId="18" borderId="0" applyNumberFormat="0" applyBorder="0" applyAlignment="0" applyProtection="0"/>
    <xf numFmtId="0" fontId="41" fillId="7" borderId="0" applyNumberFormat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18" fillId="0" borderId="0">
      <alignment vertical="top" wrapText="1"/>
      <protection/>
    </xf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6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169" fontId="6" fillId="0" borderId="19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20" xfId="0" applyFill="1" applyBorder="1" applyAlignment="1">
      <alignment horizontal="justify"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14" fontId="0" fillId="0" borderId="22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0" fillId="0" borderId="2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22" xfId="0" applyNumberFormat="1" applyBorder="1" applyAlignment="1" quotePrefix="1">
      <alignment horizontal="left"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8" fillId="19" borderId="21" xfId="0" applyFont="1" applyFill="1" applyBorder="1" applyAlignment="1">
      <alignment/>
    </xf>
    <xf numFmtId="3" fontId="8" fillId="19" borderId="15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3" fontId="0" fillId="0" borderId="15" xfId="0" applyNumberFormat="1" applyFill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" fontId="0" fillId="0" borderId="27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169" fontId="6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1" xfId="0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37" applyAlignment="1">
      <alignment/>
    </xf>
    <xf numFmtId="3" fontId="0" fillId="0" borderId="40" xfId="0" applyNumberFormat="1" applyFill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14" fontId="5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2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3" fontId="7" fillId="20" borderId="43" xfId="0" applyNumberFormat="1" applyFont="1" applyFill="1" applyBorder="1" applyAlignment="1">
      <alignment horizontal="center"/>
    </xf>
    <xf numFmtId="3" fontId="7" fillId="0" borderId="41" xfId="0" applyNumberFormat="1" applyFon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13" xfId="0" applyNumberFormat="1" applyBorder="1" applyAlignment="1">
      <alignment/>
    </xf>
    <xf numFmtId="3" fontId="7" fillId="0" borderId="44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/>
    </xf>
    <xf numFmtId="169" fontId="7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47" xfId="0" applyNumberFormat="1" applyBorder="1" applyAlignment="1">
      <alignment/>
    </xf>
    <xf numFmtId="169" fontId="0" fillId="0" borderId="48" xfId="0" applyNumberFormat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169" fontId="7" fillId="0" borderId="49" xfId="0" applyNumberFormat="1" applyFont="1" applyBorder="1" applyAlignment="1">
      <alignment/>
    </xf>
    <xf numFmtId="169" fontId="7" fillId="0" borderId="19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4" xfId="0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1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Fill="1" applyBorder="1" applyAlignment="1">
      <alignment horizontal="justify"/>
    </xf>
    <xf numFmtId="14" fontId="8" fillId="0" borderId="12" xfId="0" applyNumberFormat="1" applyFont="1" applyFill="1" applyBorder="1" applyAlignment="1">
      <alignment horizontal="left"/>
    </xf>
    <xf numFmtId="0" fontId="8" fillId="0" borderId="49" xfId="0" applyFont="1" applyBorder="1" applyAlignment="1">
      <alignment/>
    </xf>
    <xf numFmtId="0" fontId="0" fillId="0" borderId="0" xfId="0" applyFill="1" applyBorder="1" applyAlignment="1">
      <alignment/>
    </xf>
    <xf numFmtId="0" fontId="0" fillId="10" borderId="0" xfId="0" applyFill="1" applyAlignment="1">
      <alignment/>
    </xf>
    <xf numFmtId="3" fontId="0" fillId="0" borderId="0" xfId="0" applyNumberFormat="1" applyAlignment="1">
      <alignment/>
    </xf>
    <xf numFmtId="14" fontId="7" fillId="0" borderId="50" xfId="0" applyNumberFormat="1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0" fontId="6" fillId="0" borderId="0" xfId="0" applyFont="1" applyFill="1" applyAlignment="1">
      <alignment/>
    </xf>
    <xf numFmtId="3" fontId="8" fillId="20" borderId="43" xfId="0" applyNumberFormat="1" applyFont="1" applyFill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8" fillId="0" borderId="5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169" fontId="8" fillId="0" borderId="52" xfId="0" applyNumberFormat="1" applyFont="1" applyBorder="1" applyAlignment="1">
      <alignment/>
    </xf>
    <xf numFmtId="169" fontId="8" fillId="0" borderId="5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1" xfId="0" applyFont="1" applyBorder="1" applyAlignment="1">
      <alignment/>
    </xf>
    <xf numFmtId="169" fontId="8" fillId="0" borderId="53" xfId="0" applyNumberFormat="1" applyFont="1" applyBorder="1" applyAlignment="1">
      <alignment/>
    </xf>
    <xf numFmtId="0" fontId="8" fillId="0" borderId="52" xfId="0" applyFont="1" applyFill="1" applyBorder="1" applyAlignment="1">
      <alignment/>
    </xf>
    <xf numFmtId="0" fontId="47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9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ché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 gray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[0]_APAAB1BE (2)" xfId="46"/>
    <cellStyle name="Comma 2" xfId="47"/>
    <cellStyle name="Comma 2 2" xfId="48"/>
    <cellStyle name="Comma 3" xfId="49"/>
    <cellStyle name="Comma 3 2" xfId="50"/>
    <cellStyle name="Comma 4" xfId="51"/>
    <cellStyle name="Comma 4 2" xfId="52"/>
    <cellStyle name="Comma 5" xfId="53"/>
    <cellStyle name="Comma(0)" xfId="54"/>
    <cellStyle name="comma(1)" xfId="55"/>
    <cellStyle name="Comma(3)" xfId="56"/>
    <cellStyle name="Comma[0]" xfId="57"/>
    <cellStyle name="Comma[1]" xfId="58"/>
    <cellStyle name="Comma_2007 asylum trends_tab_graphs_working file 2 2" xfId="59"/>
    <cellStyle name="Comma0" xfId="60"/>
    <cellStyle name="Currency [0]_NATURAL" xfId="61"/>
    <cellStyle name="Currency_NATURAL" xfId="62"/>
    <cellStyle name="Currency0" xfId="63"/>
    <cellStyle name="Date" xfId="64"/>
    <cellStyle name="Euro" xfId="65"/>
    <cellStyle name="Ezres [0]_demo" xfId="66"/>
    <cellStyle name="Ezres_demo" xfId="67"/>
    <cellStyle name="Fixed" xfId="68"/>
    <cellStyle name="grey" xfId="69"/>
    <cellStyle name="Heading 1" xfId="70"/>
    <cellStyle name="Heading 2" xfId="71"/>
    <cellStyle name="Input" xfId="72"/>
    <cellStyle name="Comma" xfId="73"/>
    <cellStyle name="Migliaia (0)_COPERTIN" xfId="74"/>
    <cellStyle name="Comma [0]" xfId="75"/>
    <cellStyle name="Migliaia [0] 2" xfId="76"/>
    <cellStyle name="Neutrale" xfId="77"/>
    <cellStyle name="Non_definito" xfId="78"/>
    <cellStyle name="Normal_% STOCK OF FOREIGN POP" xfId="79"/>
    <cellStyle name="Normál_B17" xfId="80"/>
    <cellStyle name="Normal_Book5" xfId="81"/>
    <cellStyle name="Normál_demo" xfId="82"/>
    <cellStyle name="Normal_DEUTab1" xfId="83"/>
    <cellStyle name="Normal-blank" xfId="84"/>
    <cellStyle name="Normal-droit" xfId="85"/>
    <cellStyle name="Normale 2" xfId="86"/>
    <cellStyle name="Nota" xfId="87"/>
    <cellStyle name="Output" xfId="88"/>
    <cellStyle name="Pénznem [0]_demo" xfId="89"/>
    <cellStyle name="Pénznem_demo" xfId="90"/>
    <cellStyle name="Percent 2" xfId="91"/>
    <cellStyle name="Percent 3" xfId="92"/>
    <cellStyle name="Percent" xfId="93"/>
    <cellStyle name="Standard_Austria" xfId="94"/>
    <cellStyle name="Testo avviso" xfId="95"/>
    <cellStyle name="Testo descrittivo" xfId="96"/>
    <cellStyle name="Titolo" xfId="97"/>
    <cellStyle name="Titolo 1" xfId="98"/>
    <cellStyle name="Titolo 2" xfId="99"/>
    <cellStyle name="Titolo 3" xfId="100"/>
    <cellStyle name="Titolo 4" xfId="101"/>
    <cellStyle name="Titolo_arrivi UNHCR 2015 def" xfId="102"/>
    <cellStyle name="Total" xfId="103"/>
    <cellStyle name="Totale" xfId="104"/>
    <cellStyle name="Valore non valido" xfId="105"/>
    <cellStyle name="Valore valido" xfId="106"/>
    <cellStyle name="Currency" xfId="107"/>
    <cellStyle name="Valuta (0)_COPERTIN" xfId="108"/>
    <cellStyle name="Currency [0]" xfId="109"/>
    <cellStyle name="Wrapped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Minori stranieri non ac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compagnati presenti nelle strutture di accoglienza in Italia al 31 dicembre degli anni 2013 - 2017</a:t>
            </a:r>
          </a:p>
        </c:rich>
      </c:tx>
      <c:layout>
        <c:manualLayout>
          <c:xMode val="factor"/>
          <c:yMode val="factor"/>
          <c:x val="0.015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425"/>
          <c:w val="0.953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1!$B$6:$B$10</c:f>
              <c:strCache/>
            </c:strRef>
          </c:cat>
          <c:val>
            <c:numRef>
              <c:f>1!$C$6:$C$10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Minori stranieri non accompagnati presenti nelle strutture di accoglienza in Italia per genere al 31 dicembre degli anni 2013 - 2017 Valori %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975"/>
          <c:w val="0.9285"/>
          <c:h val="0.8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1!$AB$45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1!$AA$47:$AA$51</c:f>
              <c:strCache/>
            </c:strRef>
          </c:cat>
          <c:val>
            <c:numRef>
              <c:f>1!$AB$47:$AB$51</c:f>
              <c:numCache/>
            </c:numRef>
          </c:val>
        </c:ser>
        <c:ser>
          <c:idx val="1"/>
          <c:order val="1"/>
          <c:tx>
            <c:strRef>
              <c:f>1!$AC$45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1!$AA$47:$AA$51</c:f>
              <c:strCache/>
            </c:strRef>
          </c:cat>
          <c:val>
            <c:numRef>
              <c:f>1!$AC$47:$AC$51</c:f>
              <c:numCache/>
            </c:numRef>
          </c:val>
        </c:ser>
        <c:overlap val="100"/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3325"/>
          <c:y val="0.0995"/>
          <c:w val="0.15275"/>
          <c:h val="0.0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MSNA presenti al 31/12/2017 per cittadinanza. Valori %</a:t>
            </a:r>
          </a:p>
        </c:rich>
      </c:tx>
      <c:layout>
        <c:manualLayout>
          <c:xMode val="factor"/>
          <c:yMode val="factor"/>
          <c:x val="0.008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85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2!$AK$4:$AK$14</c:f>
              <c:strCache/>
            </c:strRef>
          </c:cat>
          <c:val>
            <c:numRef>
              <c:f>2!$AM$4:$AM$14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d/m/yy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MSNA presenti per Regione di accoglienza al 31 dicembre 2017. Valori %</a:t>
            </a:r>
          </a:p>
        </c:rich>
      </c:tx>
      <c:layout>
        <c:manualLayout>
          <c:xMode val="factor"/>
          <c:yMode val="factor"/>
          <c:x val="0.006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16525"/>
          <c:w val="0.54025"/>
          <c:h val="0.78025"/>
        </c:manualLayout>
      </c:layout>
      <c:pieChart>
        <c:varyColors val="1"/>
        <c:ser>
          <c:idx val="0"/>
          <c:order val="0"/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3366"/>
              </a:solidFill>
              <a:ln w="12700">
                <a:solidFill>
                  <a:srgbClr val="0033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808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2!$AH$45:$AH$50</c:f>
              <c:strCache/>
            </c:strRef>
          </c:cat>
          <c:val>
            <c:numRef>
              <c:f>2!$AJ$45:$AJ$50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MSNA irreperibili al 31/12/2017 per cittadinanza. Valori %</a:t>
            </a:r>
          </a:p>
        </c:rich>
      </c:tx>
      <c:layout>
        <c:manualLayout>
          <c:xMode val="factor"/>
          <c:yMode val="factor"/>
          <c:x val="0.008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85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2!$AD$4:$AD$14</c:f>
              <c:strCache/>
            </c:strRef>
          </c:cat>
          <c:val>
            <c:numRef>
              <c:f>2!$AF$4:$AF$14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d/m/yy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14525"/>
          <c:w val="0.89525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3!$N$7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3!$M$8:$M$12</c:f>
              <c:strCache/>
            </c:strRef>
          </c:cat>
          <c:val>
            <c:numRef>
              <c:f>3!$N$8:$N$12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3!$O$7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3!$M$8:$M$12</c:f>
              <c:strCache/>
            </c:strRef>
          </c:cat>
          <c:val>
            <c:numRef>
              <c:f>3!$O$8:$O$12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20"/>
        <c:axId val="9229558"/>
        <c:axId val="15957159"/>
      </c:barChart>
      <c:catAx>
        <c:axId val="922955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r"/>
        <c:delete val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125"/>
          <c:y val="0.0405"/>
          <c:w val="0.352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925"/>
          <c:w val="0.99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3!$N$15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3!$M$16:$M$25</c:f>
              <c:strCache/>
            </c:strRef>
          </c:cat>
          <c:val>
            <c:numRef>
              <c:f>3!$N$16:$N$25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3!$O$15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3!$M$16:$M$25</c:f>
              <c:strCache/>
            </c:strRef>
          </c:cat>
          <c:val>
            <c:numRef>
              <c:f>3!$O$16:$O$25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0"/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delete val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75"/>
          <c:y val="0.01075"/>
          <c:w val="0.3535"/>
          <c:h val="0.05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104775</xdr:rowOff>
    </xdr:from>
    <xdr:to>
      <xdr:col>10</xdr:col>
      <xdr:colOff>133350</xdr:colOff>
      <xdr:row>63</xdr:row>
      <xdr:rowOff>142875</xdr:rowOff>
    </xdr:to>
    <xdr:graphicFrame>
      <xdr:nvGraphicFramePr>
        <xdr:cNvPr id="1" name="Chart 2"/>
        <xdr:cNvGraphicFramePr/>
      </xdr:nvGraphicFramePr>
      <xdr:xfrm>
        <a:off x="390525" y="6619875"/>
        <a:ext cx="53149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39</xdr:row>
      <xdr:rowOff>104775</xdr:rowOff>
    </xdr:from>
    <xdr:to>
      <xdr:col>19</xdr:col>
      <xdr:colOff>552450</xdr:colOff>
      <xdr:row>63</xdr:row>
      <xdr:rowOff>152400</xdr:rowOff>
    </xdr:to>
    <xdr:graphicFrame>
      <xdr:nvGraphicFramePr>
        <xdr:cNvPr id="2" name="Chart 4"/>
        <xdr:cNvGraphicFramePr/>
      </xdr:nvGraphicFramePr>
      <xdr:xfrm>
        <a:off x="5819775" y="6619875"/>
        <a:ext cx="50196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66675</xdr:rowOff>
    </xdr:from>
    <xdr:to>
      <xdr:col>12</xdr:col>
      <xdr:colOff>352425</xdr:colOff>
      <xdr:row>21</xdr:row>
      <xdr:rowOff>0</xdr:rowOff>
    </xdr:to>
    <xdr:graphicFrame>
      <xdr:nvGraphicFramePr>
        <xdr:cNvPr id="1" name="Chart 5"/>
        <xdr:cNvGraphicFramePr/>
      </xdr:nvGraphicFramePr>
      <xdr:xfrm>
        <a:off x="542925" y="66675"/>
        <a:ext cx="65246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42</xdr:row>
      <xdr:rowOff>152400</xdr:rowOff>
    </xdr:from>
    <xdr:to>
      <xdr:col>12</xdr:col>
      <xdr:colOff>381000</xdr:colOff>
      <xdr:row>65</xdr:row>
      <xdr:rowOff>161925</xdr:rowOff>
    </xdr:to>
    <xdr:graphicFrame>
      <xdr:nvGraphicFramePr>
        <xdr:cNvPr id="2" name="Chart 6"/>
        <xdr:cNvGraphicFramePr/>
      </xdr:nvGraphicFramePr>
      <xdr:xfrm>
        <a:off x="561975" y="7153275"/>
        <a:ext cx="65341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66675</xdr:rowOff>
    </xdr:from>
    <xdr:to>
      <xdr:col>12</xdr:col>
      <xdr:colOff>381000</xdr:colOff>
      <xdr:row>42</xdr:row>
      <xdr:rowOff>104775</xdr:rowOff>
    </xdr:to>
    <xdr:graphicFrame>
      <xdr:nvGraphicFramePr>
        <xdr:cNvPr id="3" name="Chart 283"/>
        <xdr:cNvGraphicFramePr/>
      </xdr:nvGraphicFramePr>
      <xdr:xfrm>
        <a:off x="533400" y="3667125"/>
        <a:ext cx="65627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9525</xdr:rowOff>
    </xdr:from>
    <xdr:to>
      <xdr:col>18</xdr:col>
      <xdr:colOff>552450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105525" y="752475"/>
        <a:ext cx="4819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27</xdr:row>
      <xdr:rowOff>104775</xdr:rowOff>
    </xdr:from>
    <xdr:to>
      <xdr:col>18</xdr:col>
      <xdr:colOff>552450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6124575" y="4533900"/>
        <a:ext cx="48006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istica\Documents\SETTORE%20STATISTICA%20-%20MONITORAGGIO\SETTORE%20MONITORAGGIO\BANCA%20DATI%20NAZIONALE\....NEW...EMERGENZA%20IMMIGRAZIONE%20IN%20UE\arrivi%20UNHC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oro.gov.it/temi-e-priorita/immigrazione/focus-on/minori-stranieri/Pagine/Dati-minori-stranieri-non-accompagnati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8"/>
  <sheetViews>
    <sheetView workbookViewId="0" topLeftCell="A1">
      <selection activeCell="A1" sqref="A1"/>
    </sheetView>
  </sheetViews>
  <sheetFormatPr defaultColWidth="9.140625" defaultRowHeight="12.75"/>
  <sheetData>
    <row r="6" spans="2:8" ht="109.5" customHeight="1">
      <c r="B6" s="125" t="s">
        <v>75</v>
      </c>
      <c r="C6" s="126"/>
      <c r="D6" s="126"/>
      <c r="E6" s="126"/>
      <c r="F6" s="126"/>
      <c r="G6" s="126"/>
      <c r="H6" s="127"/>
    </row>
    <row r="7" ht="12.75">
      <c r="B7" s="23" t="s">
        <v>29</v>
      </c>
    </row>
    <row r="8" ht="12.75">
      <c r="B8" s="55" t="s">
        <v>59</v>
      </c>
    </row>
  </sheetData>
  <mergeCells count="1">
    <mergeCell ref="B6:H6"/>
  </mergeCells>
  <hyperlinks>
    <hyperlink ref="B8" r:id="rId1" display="http://www.lavoro.gov.it/temi-e-priorita/immigrazione/focus-on/minori-stranieri/Pagine/Dati-minori-stranieri-non-accompagnati.aspx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5"/>
  <sheetViews>
    <sheetView tabSelected="1" zoomScale="95" zoomScaleNormal="95" workbookViewId="0" topLeftCell="A1">
      <selection activeCell="B5" sqref="B5:T39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8.8515625" style="0" customWidth="1"/>
    <col min="4" max="4" width="8.7109375" style="0" customWidth="1"/>
    <col min="5" max="5" width="2.57421875" style="0" customWidth="1"/>
    <col min="6" max="6" width="14.8515625" style="0" customWidth="1"/>
    <col min="7" max="7" width="8.421875" style="0" customWidth="1"/>
    <col min="8" max="8" width="8.57421875" style="0" customWidth="1"/>
    <col min="9" max="9" width="2.57421875" style="0" customWidth="1"/>
    <col min="10" max="10" width="11.421875" style="0" customWidth="1"/>
    <col min="11" max="11" width="8.421875" style="0" customWidth="1"/>
    <col min="12" max="12" width="8.8515625" style="0" customWidth="1"/>
    <col min="13" max="13" width="2.57421875" style="0" customWidth="1"/>
    <col min="14" max="14" width="11.421875" style="0" customWidth="1"/>
    <col min="15" max="15" width="8.421875" style="0" customWidth="1"/>
    <col min="16" max="16" width="8.8515625" style="0" customWidth="1"/>
    <col min="17" max="17" width="2.57421875" style="0" customWidth="1"/>
    <col min="18" max="18" width="11.140625" style="0" customWidth="1"/>
    <col min="19" max="19" width="8.421875" style="0" customWidth="1"/>
    <col min="20" max="20" width="8.8515625" style="0" customWidth="1"/>
    <col min="27" max="27" width="12.28125" style="0" customWidth="1"/>
  </cols>
  <sheetData>
    <row r="2" ht="15">
      <c r="B2" s="1" t="s">
        <v>56</v>
      </c>
    </row>
    <row r="3" ht="15">
      <c r="B3" s="1" t="s">
        <v>32</v>
      </c>
    </row>
    <row r="4" spans="2:4" ht="13.5" thickBot="1">
      <c r="B4" s="2"/>
      <c r="C4" s="2"/>
      <c r="D4" s="2"/>
    </row>
    <row r="5" spans="2:8" ht="27" customHeight="1">
      <c r="B5" s="18" t="s">
        <v>57</v>
      </c>
      <c r="C5" s="57" t="s">
        <v>55</v>
      </c>
      <c r="D5" s="38" t="s">
        <v>1</v>
      </c>
      <c r="G5" s="24"/>
      <c r="H5" s="25"/>
    </row>
    <row r="6" spans="2:4" ht="12.75" customHeight="1">
      <c r="B6" s="26" t="s">
        <v>30</v>
      </c>
      <c r="C6" s="58">
        <v>6319</v>
      </c>
      <c r="D6" s="39">
        <v>2142</v>
      </c>
    </row>
    <row r="7" spans="2:4" ht="12.75" customHeight="1">
      <c r="B7" s="16">
        <v>42004</v>
      </c>
      <c r="C7" s="58">
        <v>10536</v>
      </c>
      <c r="D7" s="39">
        <v>3707</v>
      </c>
    </row>
    <row r="8" spans="2:4" ht="12.75">
      <c r="B8" s="16">
        <v>42369</v>
      </c>
      <c r="C8" s="58">
        <v>11921</v>
      </c>
      <c r="D8" s="39">
        <v>6135</v>
      </c>
    </row>
    <row r="9" spans="2:4" ht="12.75">
      <c r="B9" s="16">
        <v>42735</v>
      </c>
      <c r="C9" s="4">
        <v>17373</v>
      </c>
      <c r="D9" s="44">
        <v>6561</v>
      </c>
    </row>
    <row r="10" spans="2:4" ht="13.5" thickBot="1">
      <c r="B10" s="17">
        <v>43100</v>
      </c>
      <c r="C10" s="37">
        <v>18303</v>
      </c>
      <c r="D10" s="56">
        <v>5828</v>
      </c>
    </row>
    <row r="11" ht="15.75" customHeight="1" thickBot="1"/>
    <row r="12" spans="2:20" ht="27.75" customHeight="1" thickBot="1">
      <c r="B12" s="40" t="s">
        <v>57</v>
      </c>
      <c r="C12" s="42" t="s">
        <v>55</v>
      </c>
      <c r="D12" s="41" t="s">
        <v>1</v>
      </c>
      <c r="F12" s="40" t="s">
        <v>57</v>
      </c>
      <c r="G12" s="42" t="s">
        <v>55</v>
      </c>
      <c r="H12" s="41" t="s">
        <v>1</v>
      </c>
      <c r="J12" s="40" t="s">
        <v>57</v>
      </c>
      <c r="K12" s="19" t="s">
        <v>55</v>
      </c>
      <c r="L12" s="41" t="s">
        <v>1</v>
      </c>
      <c r="N12" s="40" t="s">
        <v>57</v>
      </c>
      <c r="O12" s="19" t="s">
        <v>55</v>
      </c>
      <c r="P12" s="41" t="s">
        <v>1</v>
      </c>
      <c r="R12" s="18" t="s">
        <v>57</v>
      </c>
      <c r="S12" s="19" t="s">
        <v>55</v>
      </c>
      <c r="T12" s="52" t="s">
        <v>1</v>
      </c>
    </row>
    <row r="13" spans="1:20" ht="14.25" customHeight="1" thickBot="1">
      <c r="A13" s="6"/>
      <c r="B13" s="105">
        <v>43100</v>
      </c>
      <c r="C13" s="106">
        <v>18303</v>
      </c>
      <c r="D13" s="107">
        <v>5828</v>
      </c>
      <c r="E13" s="25"/>
      <c r="F13" s="105">
        <v>42735</v>
      </c>
      <c r="G13" s="106">
        <v>17373</v>
      </c>
      <c r="H13" s="107">
        <v>6561</v>
      </c>
      <c r="I13" s="25"/>
      <c r="J13" s="105">
        <v>42369</v>
      </c>
      <c r="K13" s="106">
        <v>11921</v>
      </c>
      <c r="L13" s="107">
        <v>6135</v>
      </c>
      <c r="M13" s="25"/>
      <c r="N13" s="105">
        <v>42004</v>
      </c>
      <c r="O13" s="106">
        <v>10536</v>
      </c>
      <c r="P13" s="107">
        <v>3707</v>
      </c>
      <c r="Q13" s="25"/>
      <c r="R13" s="105">
        <v>41639</v>
      </c>
      <c r="S13" s="106">
        <v>6319</v>
      </c>
      <c r="T13" s="107">
        <v>2142</v>
      </c>
    </row>
    <row r="14" spans="2:20" ht="12.75" customHeight="1">
      <c r="B14" s="8" t="s">
        <v>3</v>
      </c>
      <c r="C14" s="9">
        <v>17056</v>
      </c>
      <c r="D14" s="43"/>
      <c r="F14" s="8" t="s">
        <v>3</v>
      </c>
      <c r="G14" s="9">
        <v>16208</v>
      </c>
      <c r="H14" s="43"/>
      <c r="J14" s="8" t="s">
        <v>3</v>
      </c>
      <c r="K14" s="9">
        <v>11371</v>
      </c>
      <c r="L14" s="43"/>
      <c r="N14" s="8" t="s">
        <v>3</v>
      </c>
      <c r="O14" s="9">
        <v>9961</v>
      </c>
      <c r="P14" s="43">
        <v>3439</v>
      </c>
      <c r="R14" s="8" t="s">
        <v>3</v>
      </c>
      <c r="S14" s="9">
        <v>5926</v>
      </c>
      <c r="T14" s="43">
        <v>1982</v>
      </c>
    </row>
    <row r="15" spans="2:20" ht="12.75" customHeight="1">
      <c r="B15" s="8" t="s">
        <v>2</v>
      </c>
      <c r="C15" s="9">
        <v>1247</v>
      </c>
      <c r="D15" s="43"/>
      <c r="F15" s="8" t="s">
        <v>2</v>
      </c>
      <c r="G15" s="9">
        <v>1165</v>
      </c>
      <c r="H15" s="43"/>
      <c r="J15" s="8" t="s">
        <v>2</v>
      </c>
      <c r="K15" s="9">
        <v>550</v>
      </c>
      <c r="L15" s="43"/>
      <c r="N15" s="8" t="s">
        <v>2</v>
      </c>
      <c r="O15" s="9">
        <v>575</v>
      </c>
      <c r="P15" s="43">
        <v>268</v>
      </c>
      <c r="R15" s="8" t="s">
        <v>2</v>
      </c>
      <c r="S15" s="9">
        <v>393</v>
      </c>
      <c r="T15" s="43">
        <v>160</v>
      </c>
    </row>
    <row r="16" spans="2:20" ht="6.75" customHeight="1">
      <c r="B16" s="8"/>
      <c r="C16" s="9"/>
      <c r="D16" s="44"/>
      <c r="F16" s="8"/>
      <c r="G16" s="9"/>
      <c r="H16" s="44"/>
      <c r="J16" s="8"/>
      <c r="K16" s="9"/>
      <c r="L16" s="44"/>
      <c r="N16" s="8"/>
      <c r="O16" s="9"/>
      <c r="P16" s="44"/>
      <c r="R16" s="8"/>
      <c r="S16" s="9"/>
      <c r="T16" s="44"/>
    </row>
    <row r="17" spans="2:20" ht="12.75" customHeight="1">
      <c r="B17" s="10" t="s">
        <v>4</v>
      </c>
      <c r="C17" s="11">
        <f>+C14/C13*100</f>
        <v>93.18690924984975</v>
      </c>
      <c r="D17" s="45"/>
      <c r="F17" s="10" t="s">
        <v>4</v>
      </c>
      <c r="G17" s="11">
        <f>+G14/G13*100</f>
        <v>93.29419213722443</v>
      </c>
      <c r="H17" s="45"/>
      <c r="J17" s="10" t="s">
        <v>4</v>
      </c>
      <c r="K17" s="11">
        <f>+K14/K13*100</f>
        <v>95.38629309621676</v>
      </c>
      <c r="L17" s="45"/>
      <c r="N17" s="10" t="s">
        <v>4</v>
      </c>
      <c r="O17" s="11">
        <f>+O14/O13*100</f>
        <v>94.54252088078967</v>
      </c>
      <c r="P17" s="45">
        <f>+P14/P13*100</f>
        <v>92.77043431346101</v>
      </c>
      <c r="R17" s="10" t="s">
        <v>4</v>
      </c>
      <c r="S17" s="11">
        <f>+S14/S13*100</f>
        <v>93.78066149707233</v>
      </c>
      <c r="T17" s="45">
        <f>+T14/T13*100</f>
        <v>92.53034547152194</v>
      </c>
    </row>
    <row r="18" spans="2:20" ht="12.75" customHeight="1">
      <c r="B18" s="13" t="s">
        <v>5</v>
      </c>
      <c r="C18" s="4">
        <v>11035</v>
      </c>
      <c r="D18" s="46"/>
      <c r="F18" s="13" t="s">
        <v>5</v>
      </c>
      <c r="G18" s="4">
        <v>9827</v>
      </c>
      <c r="H18" s="46"/>
      <c r="J18" s="13" t="s">
        <v>5</v>
      </c>
      <c r="K18" s="4">
        <v>6432</v>
      </c>
      <c r="L18" s="46"/>
      <c r="N18" s="13" t="s">
        <v>5</v>
      </c>
      <c r="O18" s="4">
        <v>5216</v>
      </c>
      <c r="P18" s="49">
        <v>1555</v>
      </c>
      <c r="R18" s="13" t="s">
        <v>5</v>
      </c>
      <c r="S18" s="4">
        <v>3481</v>
      </c>
      <c r="T18" s="46">
        <v>891</v>
      </c>
    </row>
    <row r="19" spans="2:20" ht="12.75" customHeight="1">
      <c r="B19" s="8" t="s">
        <v>6</v>
      </c>
      <c r="C19" s="4">
        <v>4279</v>
      </c>
      <c r="D19" s="47"/>
      <c r="F19" s="8" t="s">
        <v>6</v>
      </c>
      <c r="G19" s="4">
        <v>4524</v>
      </c>
      <c r="H19" s="47"/>
      <c r="J19" s="8" t="s">
        <v>6</v>
      </c>
      <c r="K19" s="4">
        <v>3238</v>
      </c>
      <c r="L19" s="47"/>
      <c r="N19" s="8" t="s">
        <v>6</v>
      </c>
      <c r="O19" s="4">
        <v>3020</v>
      </c>
      <c r="P19" s="44">
        <v>1149</v>
      </c>
      <c r="R19" s="8" t="s">
        <v>6</v>
      </c>
      <c r="S19" s="4">
        <v>1481</v>
      </c>
      <c r="T19" s="47">
        <v>633</v>
      </c>
    </row>
    <row r="20" spans="2:20" ht="12.75" customHeight="1">
      <c r="B20" s="8" t="s">
        <v>7</v>
      </c>
      <c r="C20" s="4">
        <v>1760</v>
      </c>
      <c r="D20" s="47"/>
      <c r="F20" s="8" t="s">
        <v>7</v>
      </c>
      <c r="G20" s="4">
        <v>1696</v>
      </c>
      <c r="H20" s="47"/>
      <c r="J20" s="8" t="s">
        <v>7</v>
      </c>
      <c r="K20" s="4">
        <v>1312</v>
      </c>
      <c r="L20" s="47"/>
      <c r="N20" s="8" t="s">
        <v>7</v>
      </c>
      <c r="O20" s="4">
        <v>1321</v>
      </c>
      <c r="P20" s="44">
        <v>602</v>
      </c>
      <c r="R20" s="8" t="s">
        <v>7</v>
      </c>
      <c r="S20" s="4">
        <v>738</v>
      </c>
      <c r="T20" s="47">
        <v>345</v>
      </c>
    </row>
    <row r="21" spans="2:20" ht="12.75" customHeight="1">
      <c r="B21" s="8" t="s">
        <v>8</v>
      </c>
      <c r="C21" s="4">
        <v>1113</v>
      </c>
      <c r="D21" s="47"/>
      <c r="F21" s="8" t="s">
        <v>8</v>
      </c>
      <c r="G21" s="4">
        <v>1280</v>
      </c>
      <c r="H21" s="47"/>
      <c r="J21" s="8" t="s">
        <v>8</v>
      </c>
      <c r="K21" s="4">
        <v>896</v>
      </c>
      <c r="L21" s="47"/>
      <c r="N21" s="8" t="s">
        <v>8</v>
      </c>
      <c r="O21" s="4">
        <v>952</v>
      </c>
      <c r="P21" s="44">
        <v>401</v>
      </c>
      <c r="R21" s="8" t="s">
        <v>8</v>
      </c>
      <c r="S21" s="4">
        <v>596</v>
      </c>
      <c r="T21" s="47">
        <v>273</v>
      </c>
    </row>
    <row r="22" spans="2:20" ht="12.75" customHeight="1">
      <c r="B22" s="8" t="s">
        <v>9</v>
      </c>
      <c r="C22" s="4">
        <v>116</v>
      </c>
      <c r="D22" s="47"/>
      <c r="F22" s="8" t="s">
        <v>9</v>
      </c>
      <c r="G22" s="4">
        <v>46</v>
      </c>
      <c r="H22" s="47"/>
      <c r="J22" s="8" t="s">
        <v>9</v>
      </c>
      <c r="K22" s="4">
        <v>43</v>
      </c>
      <c r="L22" s="47"/>
      <c r="N22" s="8" t="s">
        <v>9</v>
      </c>
      <c r="O22" s="4">
        <v>27</v>
      </c>
      <c r="P22" s="44">
        <v>0</v>
      </c>
      <c r="R22" s="8" t="s">
        <v>9</v>
      </c>
      <c r="S22" s="4">
        <v>23</v>
      </c>
      <c r="T22" s="47">
        <v>0</v>
      </c>
    </row>
    <row r="23" spans="2:20" ht="6.75" customHeight="1">
      <c r="B23" s="8"/>
      <c r="C23" s="4"/>
      <c r="D23" s="47"/>
      <c r="F23" s="8"/>
      <c r="G23" s="4"/>
      <c r="H23" s="47"/>
      <c r="J23" s="8"/>
      <c r="K23" s="4"/>
      <c r="L23" s="47"/>
      <c r="N23" s="8"/>
      <c r="O23" s="4"/>
      <c r="P23" s="44"/>
      <c r="R23" s="8"/>
      <c r="S23" s="4"/>
      <c r="T23" s="47"/>
    </row>
    <row r="24" spans="2:20" ht="12.75" customHeight="1">
      <c r="B24" s="10" t="s">
        <v>10</v>
      </c>
      <c r="C24" s="5">
        <f>+C18/C13*100</f>
        <v>60.290662732885316</v>
      </c>
      <c r="D24" s="48"/>
      <c r="F24" s="10" t="s">
        <v>10</v>
      </c>
      <c r="G24" s="5">
        <f>+G18/G13*100</f>
        <v>56.564784435618485</v>
      </c>
      <c r="H24" s="48"/>
      <c r="J24" s="10" t="s">
        <v>10</v>
      </c>
      <c r="K24" s="5">
        <f>+K18/K13*100</f>
        <v>53.95520510024326</v>
      </c>
      <c r="L24" s="48"/>
      <c r="N24" s="10" t="s">
        <v>10</v>
      </c>
      <c r="O24" s="5">
        <f>+O18/O13*100</f>
        <v>49.50645406226272</v>
      </c>
      <c r="P24" s="51">
        <f>+P18/P13*100</f>
        <v>41.9476665767467</v>
      </c>
      <c r="R24" s="10" t="s">
        <v>10</v>
      </c>
      <c r="S24" s="5">
        <f>+S18/S13*100</f>
        <v>55.08783035290394</v>
      </c>
      <c r="T24" s="48">
        <f>+T18/T13*100</f>
        <v>41.596638655462186</v>
      </c>
    </row>
    <row r="25" spans="2:20" ht="12.75" customHeight="1">
      <c r="B25" s="14" t="s">
        <v>17</v>
      </c>
      <c r="C25" s="3">
        <v>7988</v>
      </c>
      <c r="D25" s="46"/>
      <c r="F25" s="14" t="s">
        <v>17</v>
      </c>
      <c r="G25" s="3">
        <v>7097</v>
      </c>
      <c r="H25" s="46"/>
      <c r="J25" s="14" t="s">
        <v>17</v>
      </c>
      <c r="K25" s="3">
        <v>4109</v>
      </c>
      <c r="L25" s="46"/>
      <c r="N25" s="14" t="s">
        <v>17</v>
      </c>
      <c r="O25" s="3">
        <v>4628</v>
      </c>
      <c r="P25" s="49">
        <v>1882</v>
      </c>
      <c r="R25" s="14" t="s">
        <v>17</v>
      </c>
      <c r="S25" s="3">
        <v>1713</v>
      </c>
      <c r="T25" s="46">
        <v>945</v>
      </c>
    </row>
    <row r="26" spans="2:20" ht="12.75" customHeight="1">
      <c r="B26" s="8" t="s">
        <v>18</v>
      </c>
      <c r="C26" s="4">
        <v>1443</v>
      </c>
      <c r="D26" s="47"/>
      <c r="F26" s="8" t="s">
        <v>18</v>
      </c>
      <c r="G26" s="4">
        <v>1418</v>
      </c>
      <c r="H26" s="47"/>
      <c r="J26" s="8" t="s">
        <v>18</v>
      </c>
      <c r="K26" s="4">
        <v>1126</v>
      </c>
      <c r="L26" s="47"/>
      <c r="N26" s="8" t="s">
        <v>19</v>
      </c>
      <c r="O26" s="4">
        <v>1094</v>
      </c>
      <c r="P26" s="44">
        <v>391</v>
      </c>
      <c r="R26" s="8" t="s">
        <v>24</v>
      </c>
      <c r="S26" s="4">
        <v>984</v>
      </c>
      <c r="T26" s="47">
        <v>75</v>
      </c>
    </row>
    <row r="27" spans="2:20" ht="12.75" customHeight="1">
      <c r="B27" s="8" t="s">
        <v>25</v>
      </c>
      <c r="C27" s="4">
        <v>1216</v>
      </c>
      <c r="D27" s="47"/>
      <c r="F27" s="8" t="s">
        <v>33</v>
      </c>
      <c r="G27" s="4">
        <v>1081</v>
      </c>
      <c r="H27" s="47"/>
      <c r="J27" s="8" t="s">
        <v>19</v>
      </c>
      <c r="K27" s="4">
        <v>1102</v>
      </c>
      <c r="L27" s="47"/>
      <c r="N27" s="8" t="s">
        <v>18</v>
      </c>
      <c r="O27" s="4">
        <v>839</v>
      </c>
      <c r="P27" s="44">
        <v>431</v>
      </c>
      <c r="R27" s="8" t="s">
        <v>25</v>
      </c>
      <c r="S27" s="4">
        <v>731</v>
      </c>
      <c r="T27" s="47">
        <v>115</v>
      </c>
    </row>
    <row r="28" spans="2:20" ht="6.75" customHeight="1">
      <c r="B28" s="8"/>
      <c r="C28" s="4"/>
      <c r="D28" s="47"/>
      <c r="F28" s="8"/>
      <c r="G28" s="4"/>
      <c r="H28" s="47"/>
      <c r="J28" s="8"/>
      <c r="K28" s="4"/>
      <c r="L28" s="47"/>
      <c r="N28" s="8"/>
      <c r="O28" s="4"/>
      <c r="P28" s="44"/>
      <c r="R28" s="8"/>
      <c r="S28" s="4"/>
      <c r="T28" s="47"/>
    </row>
    <row r="29" spans="2:20" ht="12.75" customHeight="1">
      <c r="B29" s="10" t="s">
        <v>20</v>
      </c>
      <c r="C29" s="5">
        <f>+C25/C13*100</f>
        <v>43.64311861443479</v>
      </c>
      <c r="D29" s="48"/>
      <c r="F29" s="10" t="s">
        <v>20</v>
      </c>
      <c r="G29" s="5">
        <f>+G25/G13*100</f>
        <v>40.85074540954354</v>
      </c>
      <c r="H29" s="48"/>
      <c r="J29" s="10" t="s">
        <v>20</v>
      </c>
      <c r="K29" s="5">
        <f>+K25/K13*100</f>
        <v>34.468584850264236</v>
      </c>
      <c r="L29" s="48"/>
      <c r="N29" s="10" t="s">
        <v>20</v>
      </c>
      <c r="O29" s="5">
        <f>+O25/O13*100</f>
        <v>43.92558845861807</v>
      </c>
      <c r="P29" s="51">
        <f>+P25/P13*100</f>
        <v>50.768815753978956</v>
      </c>
      <c r="R29" s="10" t="s">
        <v>20</v>
      </c>
      <c r="S29" s="5">
        <f>+S25/S13*100</f>
        <v>27.10871973413515</v>
      </c>
      <c r="T29" s="48">
        <f>+T25/T13*100</f>
        <v>44.11764705882353</v>
      </c>
    </row>
    <row r="30" spans="2:20" ht="12.75" customHeight="1">
      <c r="B30" s="13" t="s">
        <v>14</v>
      </c>
      <c r="C30" s="4">
        <v>2202</v>
      </c>
      <c r="D30" s="49"/>
      <c r="F30" s="13" t="s">
        <v>11</v>
      </c>
      <c r="G30" s="4">
        <v>2766</v>
      </c>
      <c r="H30" s="49">
        <v>1468</v>
      </c>
      <c r="J30" s="13" t="s">
        <v>11</v>
      </c>
      <c r="K30" s="4">
        <v>2753</v>
      </c>
      <c r="L30" s="49">
        <v>1325</v>
      </c>
      <c r="N30" s="13" t="s">
        <v>11</v>
      </c>
      <c r="O30" s="4">
        <v>2455</v>
      </c>
      <c r="P30" s="49">
        <v>914</v>
      </c>
      <c r="R30" s="13" t="s">
        <v>11</v>
      </c>
      <c r="S30" s="4">
        <v>1415</v>
      </c>
      <c r="T30" s="46">
        <v>413</v>
      </c>
    </row>
    <row r="31" spans="2:20" ht="12.75" customHeight="1">
      <c r="B31" s="8" t="s">
        <v>11</v>
      </c>
      <c r="C31" s="4">
        <v>1807</v>
      </c>
      <c r="D31" s="44"/>
      <c r="F31" s="8" t="s">
        <v>14</v>
      </c>
      <c r="G31" s="4">
        <v>2302</v>
      </c>
      <c r="H31" s="44">
        <v>187</v>
      </c>
      <c r="J31" s="8" t="s">
        <v>12</v>
      </c>
      <c r="K31" s="4">
        <v>1432</v>
      </c>
      <c r="L31" s="44">
        <v>72</v>
      </c>
      <c r="N31" s="8" t="s">
        <v>13</v>
      </c>
      <c r="O31" s="4">
        <v>1303</v>
      </c>
      <c r="P31" s="44">
        <v>1020</v>
      </c>
      <c r="R31" s="8" t="s">
        <v>22</v>
      </c>
      <c r="S31" s="4">
        <v>1063</v>
      </c>
      <c r="T31" s="47">
        <v>44</v>
      </c>
    </row>
    <row r="32" spans="2:20" ht="12.75" customHeight="1">
      <c r="B32" s="8" t="s">
        <v>50</v>
      </c>
      <c r="C32" s="4">
        <v>1752</v>
      </c>
      <c r="D32" s="44"/>
      <c r="F32" s="8" t="s">
        <v>12</v>
      </c>
      <c r="G32" s="4">
        <v>1611</v>
      </c>
      <c r="H32" s="44">
        <v>75</v>
      </c>
      <c r="J32" s="8" t="s">
        <v>13</v>
      </c>
      <c r="K32" s="4">
        <v>1177</v>
      </c>
      <c r="L32" s="44">
        <v>1571</v>
      </c>
      <c r="N32" s="8" t="s">
        <v>14</v>
      </c>
      <c r="O32" s="4">
        <v>1104</v>
      </c>
      <c r="P32" s="44">
        <v>45</v>
      </c>
      <c r="R32" s="8" t="s">
        <v>12</v>
      </c>
      <c r="S32" s="4">
        <v>779</v>
      </c>
      <c r="T32" s="47">
        <v>25</v>
      </c>
    </row>
    <row r="33" spans="2:20" ht="12.75" customHeight="1">
      <c r="B33" s="8" t="s">
        <v>12</v>
      </c>
      <c r="C33" s="4">
        <v>1677</v>
      </c>
      <c r="D33" s="44"/>
      <c r="F33" s="8" t="s">
        <v>15</v>
      </c>
      <c r="G33" s="4">
        <v>1437</v>
      </c>
      <c r="H33" s="44">
        <v>275</v>
      </c>
      <c r="J33" s="8" t="s">
        <v>14</v>
      </c>
      <c r="K33" s="4">
        <v>1161</v>
      </c>
      <c r="L33" s="44">
        <v>15</v>
      </c>
      <c r="N33" s="8" t="s">
        <v>16</v>
      </c>
      <c r="O33" s="4">
        <v>1097</v>
      </c>
      <c r="P33" s="44">
        <v>690</v>
      </c>
      <c r="R33" s="8" t="s">
        <v>26</v>
      </c>
      <c r="S33" s="4">
        <v>551</v>
      </c>
      <c r="T33" s="47">
        <v>536</v>
      </c>
    </row>
    <row r="34" spans="2:20" ht="12.75" customHeight="1">
      <c r="B34" s="8" t="s">
        <v>13</v>
      </c>
      <c r="C34" s="4">
        <v>1459</v>
      </c>
      <c r="D34" s="44"/>
      <c r="F34" s="8" t="s">
        <v>13</v>
      </c>
      <c r="G34" s="4">
        <v>1331</v>
      </c>
      <c r="H34" s="44">
        <v>1381</v>
      </c>
      <c r="J34" s="8" t="s">
        <v>15</v>
      </c>
      <c r="K34" s="4">
        <v>697</v>
      </c>
      <c r="L34" s="44">
        <v>92</v>
      </c>
      <c r="N34" s="8" t="s">
        <v>12</v>
      </c>
      <c r="O34" s="4">
        <v>1043</v>
      </c>
      <c r="P34" s="44">
        <v>44</v>
      </c>
      <c r="R34" s="8" t="s">
        <v>16</v>
      </c>
      <c r="S34" s="4">
        <v>475</v>
      </c>
      <c r="T34" s="47">
        <v>457</v>
      </c>
    </row>
    <row r="35" spans="2:20" ht="12.75" customHeight="1">
      <c r="B35" s="8" t="s">
        <v>52</v>
      </c>
      <c r="C35" s="4">
        <v>1388</v>
      </c>
      <c r="D35" s="44"/>
      <c r="F35" s="8" t="s">
        <v>50</v>
      </c>
      <c r="G35" s="4">
        <v>1168</v>
      </c>
      <c r="H35" s="44">
        <v>179</v>
      </c>
      <c r="J35" s="8" t="s">
        <v>16</v>
      </c>
      <c r="K35" s="4">
        <v>686</v>
      </c>
      <c r="L35" s="44">
        <v>1459</v>
      </c>
      <c r="N35" s="8" t="s">
        <v>22</v>
      </c>
      <c r="O35" s="4">
        <v>611</v>
      </c>
      <c r="P35" s="44">
        <v>19</v>
      </c>
      <c r="R35" s="8" t="s">
        <v>27</v>
      </c>
      <c r="S35" s="4">
        <v>277</v>
      </c>
      <c r="T35" s="47">
        <v>56</v>
      </c>
    </row>
    <row r="36" spans="2:20" ht="6.75" customHeight="1">
      <c r="B36" s="8"/>
      <c r="C36" s="4"/>
      <c r="D36" s="44"/>
      <c r="F36" s="8"/>
      <c r="G36" s="4"/>
      <c r="H36" s="44"/>
      <c r="J36" s="8"/>
      <c r="K36" s="4"/>
      <c r="L36" s="44"/>
      <c r="N36" s="8"/>
      <c r="O36" s="4"/>
      <c r="P36" s="44"/>
      <c r="R36" s="8"/>
      <c r="S36" s="4"/>
      <c r="T36" s="47"/>
    </row>
    <row r="37" spans="2:20" ht="12.75" customHeight="1" thickBot="1">
      <c r="B37" s="15" t="s">
        <v>76</v>
      </c>
      <c r="C37" s="7">
        <f>+C30/C13*100</f>
        <v>12.030814620554008</v>
      </c>
      <c r="D37" s="50">
        <f>+D30/D13*100</f>
        <v>0</v>
      </c>
      <c r="F37" s="15" t="s">
        <v>21</v>
      </c>
      <c r="G37" s="7">
        <f>+G30/G13*100</f>
        <v>15.921257123122087</v>
      </c>
      <c r="H37" s="50">
        <f>+H30/H13*100</f>
        <v>22.374638012498092</v>
      </c>
      <c r="J37" s="15" t="s">
        <v>21</v>
      </c>
      <c r="K37" s="7">
        <f>+K30/K13*100</f>
        <v>23.093700192936833</v>
      </c>
      <c r="L37" s="50">
        <f>+L30/L13*100</f>
        <v>21.597392013039933</v>
      </c>
      <c r="N37" s="15" t="s">
        <v>21</v>
      </c>
      <c r="O37" s="7">
        <f>+O30/O13*100</f>
        <v>23.30106302201974</v>
      </c>
      <c r="P37" s="50">
        <f>+P30/P13*100</f>
        <v>24.656056110062043</v>
      </c>
      <c r="R37" s="15" t="s">
        <v>21</v>
      </c>
      <c r="S37" s="7">
        <f>+S30/S13*100</f>
        <v>22.392783668301945</v>
      </c>
      <c r="T37" s="50">
        <f>+T30/T13*100</f>
        <v>19.28104575163399</v>
      </c>
    </row>
    <row r="38" spans="2:20" ht="12.75" customHeight="1">
      <c r="B38" s="54" t="s">
        <v>58</v>
      </c>
      <c r="C38" s="31"/>
      <c r="D38" s="31"/>
      <c r="F38" s="53"/>
      <c r="G38" s="31"/>
      <c r="H38" s="31"/>
      <c r="J38" s="53"/>
      <c r="K38" s="31"/>
      <c r="L38" s="31"/>
      <c r="N38" s="53"/>
      <c r="O38" s="31"/>
      <c r="P38" s="31"/>
      <c r="R38" s="53"/>
      <c r="S38" s="31"/>
      <c r="T38" s="31"/>
    </row>
    <row r="39" ht="12.75">
      <c r="B39" s="28" t="s">
        <v>28</v>
      </c>
    </row>
    <row r="40" ht="12.75">
      <c r="B40" s="22"/>
    </row>
    <row r="41" ht="12.75">
      <c r="B41" s="22"/>
    </row>
    <row r="42" ht="12.75">
      <c r="B42" s="23"/>
    </row>
    <row r="44" ht="12.75">
      <c r="B44" s="27"/>
    </row>
    <row r="45" spans="28:29" ht="12.75">
      <c r="AB45" t="s">
        <v>3</v>
      </c>
      <c r="AC45" t="s">
        <v>2</v>
      </c>
    </row>
    <row r="46" spans="2:29" ht="12.75">
      <c r="B46" s="27"/>
      <c r="AA46" s="26"/>
      <c r="AB46" s="36"/>
      <c r="AC46" s="36"/>
    </row>
    <row r="47" spans="2:29" ht="12.75">
      <c r="B47" s="27"/>
      <c r="AA47" s="26" t="s">
        <v>30</v>
      </c>
      <c r="AB47" s="36">
        <v>93.78066149707233</v>
      </c>
      <c r="AC47" s="36">
        <f>100-AB47</f>
        <v>6.21933850292767</v>
      </c>
    </row>
    <row r="48" spans="27:29" ht="12.75">
      <c r="AA48" s="16">
        <v>42004</v>
      </c>
      <c r="AB48" s="36">
        <v>94.54252088078967</v>
      </c>
      <c r="AC48" s="36">
        <f>100-AB48</f>
        <v>5.457479119210333</v>
      </c>
    </row>
    <row r="49" spans="27:29" ht="12.75">
      <c r="AA49" s="16">
        <v>42369</v>
      </c>
      <c r="AB49" s="36">
        <v>95.38629309621676</v>
      </c>
      <c r="AC49" s="36">
        <f>100-AB49</f>
        <v>4.613706903783239</v>
      </c>
    </row>
    <row r="50" spans="27:29" ht="13.5" thickBot="1">
      <c r="AA50" s="17">
        <v>42735</v>
      </c>
      <c r="AB50" s="36">
        <v>93.29419213722443</v>
      </c>
      <c r="AC50" s="36">
        <f>100-AB50</f>
        <v>6.705807862775572</v>
      </c>
    </row>
    <row r="51" spans="27:29" ht="13.5" thickBot="1">
      <c r="AA51" s="17">
        <v>43100</v>
      </c>
      <c r="AB51" s="36">
        <v>93.2</v>
      </c>
      <c r="AC51" s="36">
        <f>100-AB51</f>
        <v>6.799999999999997</v>
      </c>
    </row>
    <row r="65" ht="12.75">
      <c r="B65" s="28" t="s">
        <v>28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2"/>
  <rowBreaks count="1" manualBreakCount="1">
    <brk id="39" min="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P67"/>
  <sheetViews>
    <sheetView workbookViewId="0" topLeftCell="A34">
      <selection activeCell="C67" sqref="C67"/>
    </sheetView>
  </sheetViews>
  <sheetFormatPr defaultColWidth="9.140625" defaultRowHeight="12.75"/>
  <cols>
    <col min="1" max="1" width="4.28125" style="0" customWidth="1"/>
    <col min="2" max="2" width="3.421875" style="0" customWidth="1"/>
    <col min="12" max="12" width="10.7109375" style="0" bestFit="1" customWidth="1"/>
    <col min="30" max="30" width="10.8515625" style="0" customWidth="1"/>
    <col min="37" max="37" width="10.00390625" style="0" customWidth="1"/>
    <col min="43" max="43" width="6.140625" style="0" customWidth="1"/>
  </cols>
  <sheetData>
    <row r="2" spans="30:37" ht="12.75">
      <c r="AD2" s="103" t="s">
        <v>80</v>
      </c>
      <c r="AK2" s="103" t="s">
        <v>81</v>
      </c>
    </row>
    <row r="3" spans="30:39" ht="12.75">
      <c r="AD3" s="59">
        <v>43100</v>
      </c>
      <c r="AE3" t="s">
        <v>1</v>
      </c>
      <c r="AF3" t="s">
        <v>54</v>
      </c>
      <c r="AK3" s="59">
        <v>43100</v>
      </c>
      <c r="AL3" t="s">
        <v>23</v>
      </c>
      <c r="AM3" t="s">
        <v>54</v>
      </c>
    </row>
    <row r="4" spans="30:42" ht="12.75">
      <c r="AD4" s="13" t="s">
        <v>16</v>
      </c>
      <c r="AE4" s="49">
        <v>925</v>
      </c>
      <c r="AF4" s="36">
        <f aca="true" t="shared" si="0" ref="AF4:AF16">+AE4/AE$16*100</f>
        <v>15.871654083733699</v>
      </c>
      <c r="AG4" s="13"/>
      <c r="AH4" s="36"/>
      <c r="AK4" s="13" t="s">
        <v>14</v>
      </c>
      <c r="AL4" s="4">
        <v>2202</v>
      </c>
      <c r="AM4" s="36">
        <f aca="true" t="shared" si="1" ref="AM4:AM16">+AL4/AL$16*100</f>
        <v>12.030814620554008</v>
      </c>
      <c r="AN4" s="13"/>
      <c r="AP4" s="36"/>
    </row>
    <row r="5" spans="30:42" ht="12.75">
      <c r="AD5" s="8" t="s">
        <v>13</v>
      </c>
      <c r="AE5" s="44">
        <v>925</v>
      </c>
      <c r="AF5" s="36">
        <f t="shared" si="0"/>
        <v>15.871654083733699</v>
      </c>
      <c r="AG5" s="8"/>
      <c r="AH5" s="36"/>
      <c r="AK5" s="8" t="s">
        <v>11</v>
      </c>
      <c r="AL5" s="4">
        <v>1807</v>
      </c>
      <c r="AM5" s="36">
        <f t="shared" si="1"/>
        <v>9.872698464732558</v>
      </c>
      <c r="AN5" s="8"/>
      <c r="AP5" s="36"/>
    </row>
    <row r="6" spans="30:42" ht="12.75">
      <c r="AD6" s="60" t="s">
        <v>11</v>
      </c>
      <c r="AE6" s="44">
        <v>671</v>
      </c>
      <c r="AF6" s="36">
        <f t="shared" si="0"/>
        <v>11.513383665065202</v>
      </c>
      <c r="AG6" s="60"/>
      <c r="AH6" s="36"/>
      <c r="AK6" s="8" t="s">
        <v>50</v>
      </c>
      <c r="AL6" s="4">
        <v>1752</v>
      </c>
      <c r="AM6" s="36">
        <f t="shared" si="1"/>
        <v>9.572201278478937</v>
      </c>
      <c r="AN6" s="60"/>
      <c r="AP6" s="36"/>
    </row>
    <row r="7" spans="30:42" ht="12.75">
      <c r="AD7" s="60" t="s">
        <v>26</v>
      </c>
      <c r="AE7" s="44">
        <v>577</v>
      </c>
      <c r="AF7" s="36">
        <f t="shared" si="0"/>
        <v>9.90048043925875</v>
      </c>
      <c r="AG7" s="60"/>
      <c r="AH7" s="36"/>
      <c r="AK7" s="8" t="s">
        <v>12</v>
      </c>
      <c r="AL7" s="4">
        <v>1677</v>
      </c>
      <c r="AM7" s="36">
        <f t="shared" si="1"/>
        <v>9.162432388133093</v>
      </c>
      <c r="AN7" s="60"/>
      <c r="AP7" s="36"/>
    </row>
    <row r="8" spans="30:42" ht="12.75">
      <c r="AD8" s="8" t="s">
        <v>50</v>
      </c>
      <c r="AE8" s="44">
        <v>486</v>
      </c>
      <c r="AF8" s="36">
        <f t="shared" si="0"/>
        <v>8.339052848318463</v>
      </c>
      <c r="AG8" s="8"/>
      <c r="AH8" s="36"/>
      <c r="AK8" s="8" t="s">
        <v>13</v>
      </c>
      <c r="AL8" s="4">
        <v>1459</v>
      </c>
      <c r="AM8" s="36">
        <f t="shared" si="1"/>
        <v>7.9713708135278365</v>
      </c>
      <c r="AN8" s="8"/>
      <c r="AP8" s="36"/>
    </row>
    <row r="9" spans="30:42" ht="12.75">
      <c r="AD9" s="8" t="s">
        <v>52</v>
      </c>
      <c r="AE9" s="44">
        <v>348</v>
      </c>
      <c r="AF9" s="36">
        <f t="shared" si="0"/>
        <v>5.971173644474949</v>
      </c>
      <c r="AG9" s="8"/>
      <c r="AH9" s="36"/>
      <c r="AK9" s="8" t="s">
        <v>52</v>
      </c>
      <c r="AL9" s="4">
        <v>1388</v>
      </c>
      <c r="AM9" s="36">
        <f t="shared" si="1"/>
        <v>7.5834562640004375</v>
      </c>
      <c r="AN9" s="8"/>
      <c r="AP9" s="36"/>
    </row>
    <row r="10" spans="30:42" ht="12.75">
      <c r="AD10" s="25" t="s">
        <v>15</v>
      </c>
      <c r="AE10" s="61">
        <v>210</v>
      </c>
      <c r="AF10" s="36">
        <f t="shared" si="0"/>
        <v>3.603294440631435</v>
      </c>
      <c r="AG10" s="25"/>
      <c r="AH10" s="36"/>
      <c r="AK10" s="8" t="s">
        <v>15</v>
      </c>
      <c r="AL10" s="61">
        <v>1274</v>
      </c>
      <c r="AM10" s="36">
        <f t="shared" si="1"/>
        <v>6.9606075506747525</v>
      </c>
      <c r="AN10" s="25"/>
      <c r="AP10" s="36"/>
    </row>
    <row r="11" spans="30:42" ht="12.75">
      <c r="AD11" t="s">
        <v>14</v>
      </c>
      <c r="AE11" s="21">
        <v>206</v>
      </c>
      <c r="AF11" s="36">
        <f t="shared" si="0"/>
        <v>3.534660260809883</v>
      </c>
      <c r="AH11" s="36"/>
      <c r="AK11" s="8" t="s">
        <v>49</v>
      </c>
      <c r="AL11" s="21">
        <v>1071</v>
      </c>
      <c r="AM11" s="36">
        <f t="shared" si="1"/>
        <v>5.851499754138666</v>
      </c>
      <c r="AP11" s="36"/>
    </row>
    <row r="12" spans="30:42" ht="12.75">
      <c r="AD12" t="s">
        <v>49</v>
      </c>
      <c r="AE12" s="21">
        <v>186</v>
      </c>
      <c r="AF12" s="36">
        <f t="shared" si="0"/>
        <v>3.1914893617021276</v>
      </c>
      <c r="AH12" s="36"/>
      <c r="AK12" s="8" t="s">
        <v>77</v>
      </c>
      <c r="AL12" s="21">
        <v>1006</v>
      </c>
      <c r="AM12" s="36">
        <f t="shared" si="1"/>
        <v>5.496366715838934</v>
      </c>
      <c r="AP12" s="36"/>
    </row>
    <row r="13" spans="30:42" ht="12.75">
      <c r="AD13" t="s">
        <v>78</v>
      </c>
      <c r="AE13" s="21">
        <v>169</v>
      </c>
      <c r="AF13" s="36">
        <f t="shared" si="0"/>
        <v>2.8997940974605356</v>
      </c>
      <c r="AH13" s="36"/>
      <c r="AK13" s="8" t="s">
        <v>22</v>
      </c>
      <c r="AL13" s="21">
        <v>860</v>
      </c>
      <c r="AM13" s="36">
        <f t="shared" si="1"/>
        <v>4.6986832759656885</v>
      </c>
      <c r="AP13" s="36"/>
    </row>
    <row r="14" spans="30:42" ht="12.75">
      <c r="AD14" s="25" t="s">
        <v>79</v>
      </c>
      <c r="AE14" s="21">
        <v>130</v>
      </c>
      <c r="AF14" s="36">
        <f t="shared" si="0"/>
        <v>2.230610844200412</v>
      </c>
      <c r="AG14" s="25"/>
      <c r="AH14" s="36"/>
      <c r="AK14" s="8" t="s">
        <v>16</v>
      </c>
      <c r="AL14" s="21">
        <v>837</v>
      </c>
      <c r="AM14" s="36">
        <f t="shared" si="1"/>
        <v>4.57302081625963</v>
      </c>
      <c r="AN14" s="25"/>
      <c r="AP14" s="36"/>
    </row>
    <row r="15" spans="30:42" ht="12.75">
      <c r="AD15" s="25" t="s">
        <v>60</v>
      </c>
      <c r="AE15" s="2"/>
      <c r="AF15" s="36">
        <f t="shared" si="0"/>
        <v>0</v>
      </c>
      <c r="AG15" s="25"/>
      <c r="AH15" s="36"/>
      <c r="AK15" s="25" t="s">
        <v>60</v>
      </c>
      <c r="AL15" s="2"/>
      <c r="AM15" s="36">
        <f t="shared" si="1"/>
        <v>0</v>
      </c>
      <c r="AN15" s="25" t="s">
        <v>60</v>
      </c>
      <c r="AP15" s="36"/>
    </row>
    <row r="16" spans="30:42" ht="12.75">
      <c r="AD16" s="25" t="s">
        <v>48</v>
      </c>
      <c r="AE16" s="21">
        <v>5828</v>
      </c>
      <c r="AF16" s="36">
        <f t="shared" si="0"/>
        <v>100</v>
      </c>
      <c r="AG16" s="25"/>
      <c r="AH16" s="36"/>
      <c r="AK16" s="25" t="s">
        <v>48</v>
      </c>
      <c r="AL16" s="21">
        <v>18303</v>
      </c>
      <c r="AM16" s="36">
        <f t="shared" si="1"/>
        <v>100</v>
      </c>
      <c r="AN16" s="25"/>
      <c r="AP16" s="36"/>
    </row>
    <row r="17" ht="28.5" customHeight="1"/>
    <row r="24" spans="3:30" ht="12.75">
      <c r="C24" s="28"/>
      <c r="AD24" s="103">
        <v>2017</v>
      </c>
    </row>
    <row r="25" spans="3:30" ht="12.75">
      <c r="C25" s="28"/>
      <c r="AD25" s="103"/>
    </row>
    <row r="26" spans="3:30" ht="12.75">
      <c r="C26" s="28"/>
      <c r="AD26" s="103"/>
    </row>
    <row r="27" spans="3:30" ht="12.75">
      <c r="C27" s="28"/>
      <c r="AD27" s="103"/>
    </row>
    <row r="28" spans="3:30" ht="12.75">
      <c r="C28" s="28"/>
      <c r="AD28" s="103"/>
    </row>
    <row r="29" spans="3:30" ht="12.75">
      <c r="C29" s="28"/>
      <c r="AD29" s="103"/>
    </row>
    <row r="30" spans="3:30" ht="12.75">
      <c r="C30" s="28"/>
      <c r="AD30" s="103"/>
    </row>
    <row r="31" spans="3:30" ht="12.75">
      <c r="C31" s="28"/>
      <c r="AD31" s="103"/>
    </row>
    <row r="32" spans="3:30" ht="12.75">
      <c r="C32" s="28"/>
      <c r="AD32" s="103"/>
    </row>
    <row r="33" spans="3:30" ht="12.75">
      <c r="C33" s="28"/>
      <c r="AD33" s="103"/>
    </row>
    <row r="34" spans="3:30" ht="12.75">
      <c r="C34" s="28"/>
      <c r="AD34" s="103"/>
    </row>
    <row r="35" spans="3:30" ht="12.75">
      <c r="C35" s="28"/>
      <c r="AD35" s="103"/>
    </row>
    <row r="36" spans="3:30" ht="12.75">
      <c r="C36" s="28"/>
      <c r="AD36" s="103"/>
    </row>
    <row r="37" spans="3:30" ht="12.75">
      <c r="C37" s="28"/>
      <c r="AD37" s="103"/>
    </row>
    <row r="38" spans="3:30" ht="12.75">
      <c r="C38" s="28"/>
      <c r="AD38" s="103"/>
    </row>
    <row r="39" spans="3:30" ht="12.75">
      <c r="C39" s="28"/>
      <c r="AD39" s="103"/>
    </row>
    <row r="40" spans="3:30" ht="12.75">
      <c r="C40" s="28"/>
      <c r="AD40" s="103"/>
    </row>
    <row r="41" spans="3:30" ht="12.75">
      <c r="C41" s="28"/>
      <c r="AD41" s="103"/>
    </row>
    <row r="42" spans="3:30" ht="12.75">
      <c r="C42" s="28"/>
      <c r="AD42" s="103"/>
    </row>
    <row r="43" spans="3:30" ht="13.5" thickBot="1">
      <c r="C43" s="28"/>
      <c r="AD43" s="103"/>
    </row>
    <row r="44" spans="30:36" ht="51">
      <c r="AD44" s="33" t="s">
        <v>61</v>
      </c>
      <c r="AE44" s="34" t="s">
        <v>0</v>
      </c>
      <c r="AF44" s="35" t="s">
        <v>54</v>
      </c>
      <c r="AH44" s="33" t="s">
        <v>61</v>
      </c>
      <c r="AI44" s="34" t="s">
        <v>0</v>
      </c>
      <c r="AJ44" s="35" t="s">
        <v>54</v>
      </c>
    </row>
    <row r="45" spans="30:36" ht="12.75">
      <c r="AD45" s="14" t="s">
        <v>17</v>
      </c>
      <c r="AE45" s="3">
        <v>7988</v>
      </c>
      <c r="AF45" s="32">
        <f>+AE45/AE$66*100</f>
        <v>43.64311861443479</v>
      </c>
      <c r="AH45" s="14" t="s">
        <v>17</v>
      </c>
      <c r="AI45" s="3">
        <v>7988</v>
      </c>
      <c r="AJ45" s="32">
        <f>+AI45/AI$51*100</f>
        <v>43.64311861443479</v>
      </c>
    </row>
    <row r="46" spans="30:36" ht="12.75">
      <c r="AD46" s="8" t="s">
        <v>18</v>
      </c>
      <c r="AE46" s="4">
        <v>1443</v>
      </c>
      <c r="AF46" s="32">
        <f aca="true" t="shared" si="2" ref="AF46:AF66">+AE46/AE$66*100</f>
        <v>7.883953450254057</v>
      </c>
      <c r="AH46" s="8" t="s">
        <v>18</v>
      </c>
      <c r="AI46" s="4">
        <v>1443</v>
      </c>
      <c r="AJ46" s="32">
        <f>+AI46/AI$51*100</f>
        <v>7.883953450254057</v>
      </c>
    </row>
    <row r="47" spans="30:36" ht="12.75">
      <c r="AD47" s="8" t="s">
        <v>25</v>
      </c>
      <c r="AE47" s="4">
        <v>1216</v>
      </c>
      <c r="AF47" s="32">
        <f t="shared" si="2"/>
        <v>6.6437196088073</v>
      </c>
      <c r="AH47" s="8" t="s">
        <v>25</v>
      </c>
      <c r="AI47" s="4">
        <v>1216</v>
      </c>
      <c r="AJ47" s="32">
        <f>+AI47/AI$51*100</f>
        <v>6.6437196088073</v>
      </c>
    </row>
    <row r="48" spans="30:36" ht="12.75">
      <c r="AD48" s="8" t="s">
        <v>24</v>
      </c>
      <c r="AE48" s="4">
        <v>1049</v>
      </c>
      <c r="AF48" s="32">
        <f>+AE48/AE$66*100</f>
        <v>5.731300879637218</v>
      </c>
      <c r="AH48" s="8" t="s">
        <v>24</v>
      </c>
      <c r="AI48" s="4">
        <v>1049</v>
      </c>
      <c r="AJ48" s="32">
        <f>+AI48/AI$51*100</f>
        <v>5.731300879637218</v>
      </c>
    </row>
    <row r="49" spans="30:36" ht="12.75">
      <c r="AD49" s="8" t="s">
        <v>33</v>
      </c>
      <c r="AE49" s="4">
        <v>1017</v>
      </c>
      <c r="AF49" s="32">
        <f t="shared" si="2"/>
        <v>5.556466153089657</v>
      </c>
      <c r="AH49" s="8" t="s">
        <v>33</v>
      </c>
      <c r="AI49" s="4">
        <v>1017</v>
      </c>
      <c r="AJ49" s="32">
        <f>+AI49/AI$51*100</f>
        <v>5.556466153089657</v>
      </c>
    </row>
    <row r="50" spans="30:36" ht="12.75">
      <c r="AD50" s="8" t="s">
        <v>19</v>
      </c>
      <c r="AE50" s="4">
        <v>909</v>
      </c>
      <c r="AF50" s="32">
        <f t="shared" si="2"/>
        <v>4.966398950991641</v>
      </c>
      <c r="AH50" s="8" t="s">
        <v>53</v>
      </c>
      <c r="AI50" s="4">
        <v>5590</v>
      </c>
      <c r="AJ50" s="32">
        <v>33.3</v>
      </c>
    </row>
    <row r="51" spans="30:36" ht="13.5" thickBot="1">
      <c r="AD51" s="8" t="s">
        <v>35</v>
      </c>
      <c r="AE51" s="4">
        <v>724</v>
      </c>
      <c r="AF51" s="32">
        <f t="shared" si="2"/>
        <v>3.9556356881385564</v>
      </c>
      <c r="AH51" s="29" t="s">
        <v>47</v>
      </c>
      <c r="AI51" s="30">
        <v>18303</v>
      </c>
      <c r="AJ51" s="32">
        <f>+AI51/AI$51*100</f>
        <v>100</v>
      </c>
    </row>
    <row r="52" spans="30:32" ht="12.75">
      <c r="AD52" s="8" t="s">
        <v>39</v>
      </c>
      <c r="AE52" s="4">
        <v>706</v>
      </c>
      <c r="AF52" s="32">
        <f t="shared" si="2"/>
        <v>3.8572911544555533</v>
      </c>
    </row>
    <row r="53" spans="30:35" ht="12.75">
      <c r="AD53" s="8" t="s">
        <v>34</v>
      </c>
      <c r="AE53" s="4">
        <v>671</v>
      </c>
      <c r="AF53" s="32">
        <f t="shared" si="2"/>
        <v>3.6660656722941596</v>
      </c>
      <c r="AI53" s="104"/>
    </row>
    <row r="54" spans="30:32" ht="12.75">
      <c r="AD54" s="8" t="s">
        <v>36</v>
      </c>
      <c r="AE54" s="4">
        <v>619</v>
      </c>
      <c r="AF54" s="32">
        <f t="shared" si="2"/>
        <v>3.381959241654373</v>
      </c>
    </row>
    <row r="55" spans="30:32" ht="12.75">
      <c r="AD55" s="8" t="s">
        <v>37</v>
      </c>
      <c r="AE55" s="4">
        <v>457</v>
      </c>
      <c r="AF55" s="32">
        <f t="shared" si="2"/>
        <v>2.4968584385073487</v>
      </c>
    </row>
    <row r="56" spans="30:32" ht="12.75">
      <c r="AD56" s="8" t="s">
        <v>38</v>
      </c>
      <c r="AE56" s="4">
        <v>375</v>
      </c>
      <c r="AF56" s="32">
        <f t="shared" si="2"/>
        <v>2.048844451729225</v>
      </c>
    </row>
    <row r="57" spans="30:32" ht="12.75">
      <c r="AD57" s="8" t="s">
        <v>40</v>
      </c>
      <c r="AE57" s="4">
        <v>257</v>
      </c>
      <c r="AF57" s="32">
        <f t="shared" si="2"/>
        <v>1.4041413975850954</v>
      </c>
    </row>
    <row r="58" spans="30:32" ht="12.75">
      <c r="AD58" s="8" t="s">
        <v>42</v>
      </c>
      <c r="AE58" s="4">
        <v>231</v>
      </c>
      <c r="AF58" s="32">
        <f t="shared" si="2"/>
        <v>1.2620881822652026</v>
      </c>
    </row>
    <row r="59" spans="30:32" ht="12.75">
      <c r="AD59" s="8" t="s">
        <v>41</v>
      </c>
      <c r="AE59" s="4">
        <v>204</v>
      </c>
      <c r="AF59" s="32">
        <f t="shared" si="2"/>
        <v>1.1145713817406981</v>
      </c>
    </row>
    <row r="60" spans="30:32" ht="12.75">
      <c r="AD60" s="8" t="s">
        <v>43</v>
      </c>
      <c r="AE60" s="4">
        <v>125</v>
      </c>
      <c r="AF60" s="32">
        <f t="shared" si="2"/>
        <v>0.6829481505764082</v>
      </c>
    </row>
    <row r="61" spans="30:32" ht="12.75">
      <c r="AD61" s="8" t="s">
        <v>44</v>
      </c>
      <c r="AE61" s="4">
        <v>120</v>
      </c>
      <c r="AF61" s="32">
        <f t="shared" si="2"/>
        <v>0.6556302245533518</v>
      </c>
    </row>
    <row r="62" spans="30:32" ht="12.75">
      <c r="AD62" s="8" t="s">
        <v>63</v>
      </c>
      <c r="AE62" s="4">
        <v>106</v>
      </c>
      <c r="AF62" s="32">
        <f t="shared" si="2"/>
        <v>0.5791400316887941</v>
      </c>
    </row>
    <row r="63" spans="30:32" ht="12.75">
      <c r="AD63" s="8" t="s">
        <v>62</v>
      </c>
      <c r="AE63" s="4">
        <v>52</v>
      </c>
      <c r="AF63" s="32">
        <f t="shared" si="2"/>
        <v>0.28410643063978586</v>
      </c>
    </row>
    <row r="64" spans="30:32" ht="12.75">
      <c r="AD64" s="8" t="s">
        <v>45</v>
      </c>
      <c r="AE64" s="4">
        <v>30</v>
      </c>
      <c r="AF64" s="32">
        <f t="shared" si="2"/>
        <v>0.16390755613833796</v>
      </c>
    </row>
    <row r="65" spans="30:32" ht="12.75">
      <c r="AD65" s="8" t="s">
        <v>46</v>
      </c>
      <c r="AE65" s="4">
        <v>4</v>
      </c>
      <c r="AF65" s="32">
        <f t="shared" si="2"/>
        <v>0.021854340818445065</v>
      </c>
    </row>
    <row r="66" spans="30:32" ht="13.5" thickBot="1">
      <c r="AD66" s="29" t="s">
        <v>47</v>
      </c>
      <c r="AE66" s="30">
        <f>SUM(AE45:AE65)</f>
        <v>18303</v>
      </c>
      <c r="AF66" s="32">
        <f t="shared" si="2"/>
        <v>100</v>
      </c>
    </row>
    <row r="67" ht="12.75">
      <c r="C67" s="28" t="s">
        <v>31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workbookViewId="0" topLeftCell="A4">
      <selection activeCell="A1" sqref="A1"/>
    </sheetView>
  </sheetViews>
  <sheetFormatPr defaultColWidth="9.140625" defaultRowHeight="12.75"/>
  <cols>
    <col min="1" max="1" width="5.8515625" style="0" customWidth="1"/>
    <col min="2" max="2" width="16.00390625" style="0" customWidth="1"/>
    <col min="3" max="3" width="10.28125" style="0" customWidth="1"/>
    <col min="4" max="4" width="9.140625" style="109" customWidth="1"/>
    <col min="7" max="7" width="5.57421875" style="0" customWidth="1"/>
    <col min="8" max="8" width="7.28125" style="0" customWidth="1"/>
    <col min="9" max="9" width="7.57421875" style="120" customWidth="1"/>
    <col min="10" max="10" width="7.57421875" style="0" customWidth="1"/>
    <col min="11" max="11" width="4.00390625" style="0" customWidth="1"/>
  </cols>
  <sheetData>
    <row r="2" ht="12.75">
      <c r="B2" s="6" t="s">
        <v>68</v>
      </c>
    </row>
    <row r="3" spans="2:12" ht="12.75">
      <c r="B3" s="6" t="s">
        <v>32</v>
      </c>
      <c r="L3" s="6" t="s">
        <v>83</v>
      </c>
    </row>
    <row r="4" spans="2:12" ht="12.75">
      <c r="B4" s="62" t="s">
        <v>64</v>
      </c>
      <c r="L4" s="6" t="s">
        <v>74</v>
      </c>
    </row>
    <row r="5" ht="7.5" customHeight="1">
      <c r="B5" s="1"/>
    </row>
    <row r="6" spans="2:10" ht="27" customHeight="1" thickBot="1">
      <c r="B6" s="73" t="s">
        <v>82</v>
      </c>
      <c r="C6" s="128" t="s">
        <v>67</v>
      </c>
      <c r="D6" s="128"/>
      <c r="E6" s="128"/>
      <c r="F6" s="131" t="s">
        <v>65</v>
      </c>
      <c r="G6" s="64"/>
      <c r="H6" s="129" t="s">
        <v>69</v>
      </c>
      <c r="I6" s="128"/>
      <c r="J6" s="130"/>
    </row>
    <row r="7" spans="2:15" ht="12.75">
      <c r="B7" s="100" t="s">
        <v>73</v>
      </c>
      <c r="C7" s="78" t="s">
        <v>3</v>
      </c>
      <c r="D7" s="110" t="s">
        <v>2</v>
      </c>
      <c r="E7" s="79" t="s">
        <v>66</v>
      </c>
      <c r="F7" s="132"/>
      <c r="G7" s="2"/>
      <c r="H7" s="78" t="s">
        <v>3</v>
      </c>
      <c r="I7" s="110" t="s">
        <v>2</v>
      </c>
      <c r="J7" s="80" t="s">
        <v>66</v>
      </c>
      <c r="N7" s="78" t="s">
        <v>3</v>
      </c>
      <c r="O7" s="74" t="s">
        <v>2</v>
      </c>
    </row>
    <row r="8" spans="2:15" ht="12.75">
      <c r="B8" s="99" t="s">
        <v>5</v>
      </c>
      <c r="C8" s="12">
        <v>10391</v>
      </c>
      <c r="D8" s="111">
        <v>644</v>
      </c>
      <c r="E8" s="12">
        <v>11035</v>
      </c>
      <c r="F8" s="84">
        <f aca="true" t="shared" si="0" ref="F8:F13">+D8/E8*100</f>
        <v>5.83597643860444</v>
      </c>
      <c r="G8" s="2"/>
      <c r="H8" s="76">
        <f aca="true" t="shared" si="1" ref="H8:H13">+C8/$C$13*100</f>
        <v>60.922842401500944</v>
      </c>
      <c r="I8" s="118">
        <f aca="true" t="shared" si="2" ref="I8:I13">+D8/$D$13*100</f>
        <v>51.64394546912591</v>
      </c>
      <c r="J8" s="67">
        <f aca="true" t="shared" si="3" ref="J8:J13">+E8/$E$13*100</f>
        <v>60.290662732885316</v>
      </c>
      <c r="M8" s="99" t="s">
        <v>5</v>
      </c>
      <c r="N8" s="36">
        <f aca="true" t="shared" si="4" ref="N8:N13">+C8/E8*100</f>
        <v>94.16402356139557</v>
      </c>
      <c r="O8" s="36">
        <f aca="true" t="shared" si="5" ref="O8:O13">+D8/E8*100</f>
        <v>5.83597643860444</v>
      </c>
    </row>
    <row r="9" spans="2:15" ht="12.75">
      <c r="B9" s="65" t="s">
        <v>6</v>
      </c>
      <c r="C9" s="12">
        <v>4016</v>
      </c>
      <c r="D9" s="111">
        <v>263</v>
      </c>
      <c r="E9" s="12">
        <v>4279</v>
      </c>
      <c r="F9" s="77">
        <f t="shared" si="0"/>
        <v>6.146295863519514</v>
      </c>
      <c r="G9" s="2"/>
      <c r="H9" s="76">
        <f t="shared" si="1"/>
        <v>23.545966228893057</v>
      </c>
      <c r="I9" s="118">
        <f t="shared" si="2"/>
        <v>21.0906174819567</v>
      </c>
      <c r="J9" s="67">
        <f t="shared" si="3"/>
        <v>23.378681090531607</v>
      </c>
      <c r="M9" s="65" t="s">
        <v>6</v>
      </c>
      <c r="N9" s="36">
        <f t="shared" si="4"/>
        <v>93.85370413648049</v>
      </c>
      <c r="O9" s="36">
        <f t="shared" si="5"/>
        <v>6.146295863519514</v>
      </c>
    </row>
    <row r="10" spans="2:15" ht="12.75">
      <c r="B10" s="65" t="s">
        <v>7</v>
      </c>
      <c r="C10" s="12">
        <v>1611</v>
      </c>
      <c r="D10" s="111">
        <v>149</v>
      </c>
      <c r="E10" s="12">
        <v>1760</v>
      </c>
      <c r="F10" s="77">
        <f t="shared" si="0"/>
        <v>8.46590909090909</v>
      </c>
      <c r="G10" s="2"/>
      <c r="H10" s="76">
        <f t="shared" si="1"/>
        <v>9.445356472795497</v>
      </c>
      <c r="I10" s="118">
        <f t="shared" si="2"/>
        <v>11.948676824378508</v>
      </c>
      <c r="J10" s="67">
        <f t="shared" si="3"/>
        <v>9.615909960115827</v>
      </c>
      <c r="M10" s="65" t="s">
        <v>7</v>
      </c>
      <c r="N10" s="36">
        <f t="shared" si="4"/>
        <v>91.5340909090909</v>
      </c>
      <c r="O10" s="36">
        <f t="shared" si="5"/>
        <v>8.46590909090909</v>
      </c>
    </row>
    <row r="11" spans="2:15" ht="12.75">
      <c r="B11" s="65" t="s">
        <v>8</v>
      </c>
      <c r="C11" s="12">
        <v>955</v>
      </c>
      <c r="D11" s="111">
        <v>158</v>
      </c>
      <c r="E11" s="12">
        <v>1113</v>
      </c>
      <c r="F11" s="77">
        <f t="shared" si="0"/>
        <v>14.195867026055705</v>
      </c>
      <c r="G11" s="2"/>
      <c r="H11" s="76">
        <f t="shared" si="1"/>
        <v>5.599202626641651</v>
      </c>
      <c r="I11" s="118">
        <f t="shared" si="2"/>
        <v>12.670408981555733</v>
      </c>
      <c r="J11" s="67">
        <f t="shared" si="3"/>
        <v>6.080970332732339</v>
      </c>
      <c r="M11" s="65" t="s">
        <v>8</v>
      </c>
      <c r="N11" s="36">
        <f t="shared" si="4"/>
        <v>85.80413297394429</v>
      </c>
      <c r="O11" s="36">
        <f t="shared" si="5"/>
        <v>14.195867026055705</v>
      </c>
    </row>
    <row r="12" spans="2:15" ht="12.75">
      <c r="B12" s="65" t="s">
        <v>9</v>
      </c>
      <c r="C12" s="12">
        <v>83</v>
      </c>
      <c r="D12" s="111">
        <v>33</v>
      </c>
      <c r="E12" s="12">
        <v>116</v>
      </c>
      <c r="F12" s="77">
        <f t="shared" si="0"/>
        <v>28.448275862068968</v>
      </c>
      <c r="G12" s="2"/>
      <c r="H12" s="76">
        <f t="shared" si="1"/>
        <v>0.4866322701688556</v>
      </c>
      <c r="I12" s="118">
        <f t="shared" si="2"/>
        <v>2.6463512429831595</v>
      </c>
      <c r="J12" s="67">
        <f t="shared" si="3"/>
        <v>0.6337758837349068</v>
      </c>
      <c r="M12" s="65" t="s">
        <v>9</v>
      </c>
      <c r="N12" s="36">
        <f t="shared" si="4"/>
        <v>71.55172413793103</v>
      </c>
      <c r="O12" s="36">
        <f t="shared" si="5"/>
        <v>28.448275862068968</v>
      </c>
    </row>
    <row r="13" spans="2:15" ht="12.75">
      <c r="B13" s="94" t="s">
        <v>48</v>
      </c>
      <c r="C13" s="63">
        <v>17056</v>
      </c>
      <c r="D13" s="112">
        <v>1247</v>
      </c>
      <c r="E13" s="63">
        <f>SUM(E8:E12)</f>
        <v>18303</v>
      </c>
      <c r="F13" s="81">
        <f t="shared" si="0"/>
        <v>6.8130907501502485</v>
      </c>
      <c r="G13" s="2"/>
      <c r="H13" s="95">
        <f t="shared" si="1"/>
        <v>100</v>
      </c>
      <c r="I13" s="118">
        <f t="shared" si="2"/>
        <v>100</v>
      </c>
      <c r="J13" s="96">
        <f t="shared" si="3"/>
        <v>100</v>
      </c>
      <c r="N13" s="36">
        <f t="shared" si="4"/>
        <v>93.18690924984975</v>
      </c>
      <c r="O13" s="36">
        <f t="shared" si="5"/>
        <v>6.8130907501502485</v>
      </c>
    </row>
    <row r="14" spans="2:10" ht="8.25" customHeight="1" thickBot="1">
      <c r="B14" s="92"/>
      <c r="C14" s="21"/>
      <c r="D14" s="113"/>
      <c r="E14" s="21"/>
      <c r="F14" s="66"/>
      <c r="G14" s="2"/>
      <c r="H14" s="69"/>
      <c r="I14" s="121"/>
      <c r="J14" s="66"/>
    </row>
    <row r="15" spans="2:15" ht="12.75">
      <c r="B15" s="93" t="s">
        <v>71</v>
      </c>
      <c r="C15" s="31"/>
      <c r="D15" s="31"/>
      <c r="E15" s="31"/>
      <c r="F15" s="66"/>
      <c r="G15" s="2"/>
      <c r="H15" s="69"/>
      <c r="I15" s="121"/>
      <c r="J15" s="66"/>
      <c r="N15" s="78" t="s">
        <v>3</v>
      </c>
      <c r="O15" s="74" t="s">
        <v>2</v>
      </c>
    </row>
    <row r="16" spans="2:15" ht="12.75">
      <c r="B16" s="70" t="s">
        <v>15</v>
      </c>
      <c r="C16" s="12">
        <f aca="true" t="shared" si="6" ref="C16:C30">+E16-D16</f>
        <v>773</v>
      </c>
      <c r="D16" s="111">
        <v>501</v>
      </c>
      <c r="E16" s="58">
        <v>1274</v>
      </c>
      <c r="F16" s="77">
        <f>+D16/E16*100</f>
        <v>39.32496075353218</v>
      </c>
      <c r="G16" s="2"/>
      <c r="H16" s="76">
        <f aca="true" t="shared" si="7" ref="H16:H30">+C16/$C$13*100</f>
        <v>4.532129455909944</v>
      </c>
      <c r="I16" s="118">
        <f aca="true" t="shared" si="8" ref="I16:I30">+D16/$D$13*100</f>
        <v>40.17642341619887</v>
      </c>
      <c r="J16" s="67">
        <f aca="true" t="shared" si="9" ref="J16:J30">+E16/$E$13*100</f>
        <v>6.9606075506747525</v>
      </c>
      <c r="M16" s="70" t="s">
        <v>15</v>
      </c>
      <c r="N16" s="36">
        <f aca="true" t="shared" si="10" ref="N16:N24">+C16/E16*100</f>
        <v>60.67503924646782</v>
      </c>
      <c r="O16" s="36">
        <f>+D16/E16*100</f>
        <v>39.32496075353218</v>
      </c>
    </row>
    <row r="17" spans="2:15" ht="12.75">
      <c r="B17" s="65" t="s">
        <v>13</v>
      </c>
      <c r="C17" s="12">
        <f t="shared" si="6"/>
        <v>1226</v>
      </c>
      <c r="D17" s="111">
        <v>233</v>
      </c>
      <c r="E17" s="4">
        <v>1459</v>
      </c>
      <c r="F17" s="77">
        <f>+D17/E17*100</f>
        <v>15.969842357779301</v>
      </c>
      <c r="G17" s="2"/>
      <c r="H17" s="76">
        <f t="shared" si="7"/>
        <v>7.188086303939962</v>
      </c>
      <c r="I17" s="118">
        <f t="shared" si="8"/>
        <v>18.68484362469928</v>
      </c>
      <c r="J17" s="67">
        <f t="shared" si="9"/>
        <v>7.9713708135278365</v>
      </c>
      <c r="M17" s="65" t="s">
        <v>13</v>
      </c>
      <c r="N17" s="36">
        <f t="shared" si="10"/>
        <v>84.0301576422207</v>
      </c>
      <c r="O17" s="36">
        <f aca="true" t="shared" si="11" ref="O17:O25">+D17/E17*100</f>
        <v>15.969842357779301</v>
      </c>
    </row>
    <row r="18" spans="2:15" ht="12.75">
      <c r="B18" s="65" t="s">
        <v>16</v>
      </c>
      <c r="C18" s="12">
        <f t="shared" si="6"/>
        <v>738</v>
      </c>
      <c r="D18" s="111">
        <v>99</v>
      </c>
      <c r="E18" s="58">
        <v>837</v>
      </c>
      <c r="F18" s="77">
        <f>+D18/E18*100</f>
        <v>11.827956989247312</v>
      </c>
      <c r="G18" s="2"/>
      <c r="H18" s="76">
        <f t="shared" si="7"/>
        <v>4.326923076923077</v>
      </c>
      <c r="I18" s="118">
        <f t="shared" si="8"/>
        <v>7.939053728949479</v>
      </c>
      <c r="J18" s="67">
        <f t="shared" si="9"/>
        <v>4.57302081625963</v>
      </c>
      <c r="M18" s="65" t="s">
        <v>16</v>
      </c>
      <c r="N18" s="36">
        <f>+C18/E18*100</f>
        <v>88.17204301075269</v>
      </c>
      <c r="O18" s="36">
        <f t="shared" si="11"/>
        <v>11.827956989247312</v>
      </c>
    </row>
    <row r="19" spans="2:15" ht="12.75">
      <c r="B19" s="65" t="s">
        <v>52</v>
      </c>
      <c r="C19" s="12">
        <f t="shared" si="6"/>
        <v>1290</v>
      </c>
      <c r="D19" s="111">
        <v>98</v>
      </c>
      <c r="E19" s="4">
        <v>1388</v>
      </c>
      <c r="F19" s="77">
        <f aca="true" t="shared" si="12" ref="F19:F54">+D19/E19*100</f>
        <v>7.060518731988473</v>
      </c>
      <c r="G19" s="2"/>
      <c r="H19" s="76">
        <f t="shared" si="7"/>
        <v>7.563320825515947</v>
      </c>
      <c r="I19" s="118">
        <f t="shared" si="8"/>
        <v>7.858861267040898</v>
      </c>
      <c r="J19" s="67">
        <f t="shared" si="9"/>
        <v>7.5834562640004375</v>
      </c>
      <c r="M19" s="65" t="s">
        <v>52</v>
      </c>
      <c r="N19" s="36">
        <f t="shared" si="10"/>
        <v>92.93948126801152</v>
      </c>
      <c r="O19" s="36">
        <f t="shared" si="11"/>
        <v>7.060518731988473</v>
      </c>
    </row>
    <row r="20" spans="2:15" ht="12.75">
      <c r="B20" s="65" t="s">
        <v>12</v>
      </c>
      <c r="C20" s="12">
        <f t="shared" si="6"/>
        <v>1592</v>
      </c>
      <c r="D20" s="111">
        <v>85</v>
      </c>
      <c r="E20" s="4">
        <v>1677</v>
      </c>
      <c r="F20" s="77">
        <f t="shared" si="12"/>
        <v>5.068574836016696</v>
      </c>
      <c r="G20" s="2"/>
      <c r="H20" s="76">
        <f t="shared" si="7"/>
        <v>9.333958724202626</v>
      </c>
      <c r="I20" s="118">
        <f t="shared" si="8"/>
        <v>6.8163592622293505</v>
      </c>
      <c r="J20" s="67">
        <f t="shared" si="9"/>
        <v>9.162432388133093</v>
      </c>
      <c r="M20" s="65" t="s">
        <v>12</v>
      </c>
      <c r="N20" s="36">
        <f t="shared" si="10"/>
        <v>94.9314251639833</v>
      </c>
      <c r="O20" s="36">
        <f t="shared" si="11"/>
        <v>5.068574836016696</v>
      </c>
    </row>
    <row r="21" spans="2:15" ht="12.75">
      <c r="B21" s="65" t="s">
        <v>27</v>
      </c>
      <c r="C21" s="12">
        <f t="shared" si="6"/>
        <v>230</v>
      </c>
      <c r="D21" s="111">
        <v>26</v>
      </c>
      <c r="E21" s="58">
        <v>256</v>
      </c>
      <c r="F21" s="77">
        <f t="shared" si="12"/>
        <v>10.15625</v>
      </c>
      <c r="G21" s="2"/>
      <c r="H21" s="76">
        <f t="shared" si="7"/>
        <v>1.348499061913696</v>
      </c>
      <c r="I21" s="118">
        <f t="shared" si="8"/>
        <v>2.0850040096230953</v>
      </c>
      <c r="J21" s="67">
        <f t="shared" si="9"/>
        <v>1.3986778123804842</v>
      </c>
      <c r="M21" s="65" t="s">
        <v>27</v>
      </c>
      <c r="N21" s="36">
        <f t="shared" si="10"/>
        <v>89.84375</v>
      </c>
      <c r="O21" s="36">
        <f t="shared" si="11"/>
        <v>10.15625</v>
      </c>
    </row>
    <row r="22" spans="2:15" ht="12.75">
      <c r="B22" s="65" t="s">
        <v>50</v>
      </c>
      <c r="C22" s="12">
        <f t="shared" si="6"/>
        <v>1727</v>
      </c>
      <c r="D22" s="111">
        <v>25</v>
      </c>
      <c r="E22" s="21">
        <v>1752</v>
      </c>
      <c r="F22" s="77">
        <f t="shared" si="12"/>
        <v>1.4269406392694064</v>
      </c>
      <c r="G22" s="2"/>
      <c r="H22" s="76">
        <f t="shared" si="7"/>
        <v>10.12546904315197</v>
      </c>
      <c r="I22" s="118">
        <f t="shared" si="8"/>
        <v>2.0048115477145148</v>
      </c>
      <c r="J22" s="67">
        <f t="shared" si="9"/>
        <v>9.572201278478937</v>
      </c>
      <c r="M22" s="65" t="s">
        <v>50</v>
      </c>
      <c r="N22" s="36">
        <f>+C22/E22*100</f>
        <v>98.5730593607306</v>
      </c>
      <c r="O22" s="36">
        <f t="shared" si="11"/>
        <v>1.4269406392694064</v>
      </c>
    </row>
    <row r="23" spans="2:15" ht="12.75">
      <c r="B23" s="99" t="s">
        <v>14</v>
      </c>
      <c r="C23" s="12">
        <f t="shared" si="6"/>
        <v>2180</v>
      </c>
      <c r="D23" s="111">
        <v>22</v>
      </c>
      <c r="E23" s="21">
        <v>2202</v>
      </c>
      <c r="F23" s="77">
        <f t="shared" si="12"/>
        <v>0.9990917347865577</v>
      </c>
      <c r="G23" s="2"/>
      <c r="H23" s="76">
        <f t="shared" si="7"/>
        <v>12.78142589118199</v>
      </c>
      <c r="I23" s="118">
        <f t="shared" si="8"/>
        <v>1.7642341619887731</v>
      </c>
      <c r="J23" s="67">
        <f t="shared" si="9"/>
        <v>12.030814620554008</v>
      </c>
      <c r="M23" s="99" t="s">
        <v>14</v>
      </c>
      <c r="N23" s="36">
        <f t="shared" si="10"/>
        <v>99.00090826521344</v>
      </c>
      <c r="O23" s="36">
        <f t="shared" si="11"/>
        <v>0.9990917347865577</v>
      </c>
    </row>
    <row r="24" spans="2:15" ht="12.75">
      <c r="B24" s="65" t="s">
        <v>49</v>
      </c>
      <c r="C24" s="12">
        <f t="shared" si="6"/>
        <v>1056</v>
      </c>
      <c r="D24" s="111">
        <v>15</v>
      </c>
      <c r="E24" s="12">
        <v>1071</v>
      </c>
      <c r="F24" s="77">
        <f t="shared" si="12"/>
        <v>1.400560224089636</v>
      </c>
      <c r="G24" s="2"/>
      <c r="H24" s="76">
        <f t="shared" si="7"/>
        <v>6.191369606003752</v>
      </c>
      <c r="I24" s="118">
        <f t="shared" si="8"/>
        <v>1.202886928628709</v>
      </c>
      <c r="J24" s="67">
        <f t="shared" si="9"/>
        <v>5.851499754138666</v>
      </c>
      <c r="M24" s="65" t="s">
        <v>49</v>
      </c>
      <c r="N24" s="36">
        <f t="shared" si="10"/>
        <v>98.59943977591037</v>
      </c>
      <c r="O24" s="36">
        <f t="shared" si="11"/>
        <v>1.400560224089636</v>
      </c>
    </row>
    <row r="25" spans="2:15" ht="12.75">
      <c r="B25" s="65" t="s">
        <v>51</v>
      </c>
      <c r="C25" s="12">
        <f t="shared" si="6"/>
        <v>300</v>
      </c>
      <c r="D25" s="111">
        <v>14</v>
      </c>
      <c r="E25" s="12">
        <v>314</v>
      </c>
      <c r="F25" s="77">
        <f t="shared" si="12"/>
        <v>4.45859872611465</v>
      </c>
      <c r="G25" s="2"/>
      <c r="H25" s="76">
        <f t="shared" si="7"/>
        <v>1.7589118198874296</v>
      </c>
      <c r="I25" s="118">
        <f t="shared" si="8"/>
        <v>1.1226944667201284</v>
      </c>
      <c r="J25" s="67">
        <f t="shared" si="9"/>
        <v>1.7155657542479374</v>
      </c>
      <c r="M25" s="65" t="s">
        <v>51</v>
      </c>
      <c r="N25" s="36">
        <f>+C25/E25*100</f>
        <v>95.54140127388536</v>
      </c>
      <c r="O25" s="36">
        <f t="shared" si="11"/>
        <v>4.45859872611465</v>
      </c>
    </row>
    <row r="26" spans="2:15" ht="12.75">
      <c r="B26" s="65" t="s">
        <v>84</v>
      </c>
      <c r="C26" s="12">
        <f t="shared" si="6"/>
        <v>95</v>
      </c>
      <c r="D26" s="111">
        <v>13</v>
      </c>
      <c r="E26" s="12">
        <v>108</v>
      </c>
      <c r="F26" s="77">
        <f t="shared" si="12"/>
        <v>12.037037037037036</v>
      </c>
      <c r="G26" s="2"/>
      <c r="H26" s="76">
        <f t="shared" si="7"/>
        <v>0.5569887429643527</v>
      </c>
      <c r="I26" s="118">
        <f t="shared" si="8"/>
        <v>1.0425020048115476</v>
      </c>
      <c r="J26" s="67">
        <f t="shared" si="9"/>
        <v>0.5900672020980168</v>
      </c>
      <c r="M26" s="102"/>
      <c r="N26" s="36"/>
      <c r="O26" s="36"/>
    </row>
    <row r="27" spans="2:15" ht="12.75">
      <c r="B27" s="65" t="s">
        <v>85</v>
      </c>
      <c r="C27" s="12">
        <f t="shared" si="6"/>
        <v>9</v>
      </c>
      <c r="D27" s="111">
        <v>12</v>
      </c>
      <c r="E27" s="12">
        <v>21</v>
      </c>
      <c r="F27" s="77">
        <f t="shared" si="12"/>
        <v>57.14285714285714</v>
      </c>
      <c r="G27" s="2"/>
      <c r="H27" s="76">
        <f t="shared" si="7"/>
        <v>0.05276735459662289</v>
      </c>
      <c r="I27" s="118">
        <f t="shared" si="8"/>
        <v>0.9623095429029671</v>
      </c>
      <c r="J27" s="67">
        <f t="shared" si="9"/>
        <v>0.11473528929683659</v>
      </c>
      <c r="M27" s="102"/>
      <c r="N27" s="36"/>
      <c r="O27" s="36"/>
    </row>
    <row r="28" spans="2:15" ht="12.75">
      <c r="B28" s="65" t="s">
        <v>86</v>
      </c>
      <c r="C28" s="12">
        <f t="shared" si="6"/>
        <v>87</v>
      </c>
      <c r="D28" s="111">
        <v>12</v>
      </c>
      <c r="E28" s="12">
        <v>99</v>
      </c>
      <c r="F28" s="77">
        <f t="shared" si="12"/>
        <v>12.121212121212121</v>
      </c>
      <c r="G28" s="2"/>
      <c r="H28" s="76">
        <f t="shared" si="7"/>
        <v>0.5100844277673546</v>
      </c>
      <c r="I28" s="118">
        <f t="shared" si="8"/>
        <v>0.9623095429029671</v>
      </c>
      <c r="J28" s="67">
        <f t="shared" si="9"/>
        <v>0.5408949352565153</v>
      </c>
      <c r="M28" s="102"/>
      <c r="N28" s="36"/>
      <c r="O28" s="36"/>
    </row>
    <row r="29" spans="2:15" ht="12.75">
      <c r="B29" s="65" t="s">
        <v>53</v>
      </c>
      <c r="C29" s="12">
        <f t="shared" si="6"/>
        <v>5753</v>
      </c>
      <c r="D29" s="111">
        <v>92</v>
      </c>
      <c r="E29" s="12">
        <v>5845</v>
      </c>
      <c r="F29" s="77">
        <f t="shared" si="12"/>
        <v>1.573994867408041</v>
      </c>
      <c r="G29" s="2"/>
      <c r="H29" s="76">
        <f t="shared" si="7"/>
        <v>33.73006566604128</v>
      </c>
      <c r="I29" s="118">
        <f t="shared" si="8"/>
        <v>7.377706495589415</v>
      </c>
      <c r="J29" s="67">
        <f t="shared" si="9"/>
        <v>31.934655520952848</v>
      </c>
      <c r="M29" s="65"/>
      <c r="N29" s="36"/>
      <c r="O29" s="36"/>
    </row>
    <row r="30" spans="2:15" ht="12.75">
      <c r="B30" s="97" t="s">
        <v>48</v>
      </c>
      <c r="C30" s="68">
        <f t="shared" si="6"/>
        <v>17056</v>
      </c>
      <c r="D30" s="111">
        <f>SUM(D16:D29)</f>
        <v>1247</v>
      </c>
      <c r="E30" s="68">
        <v>18303</v>
      </c>
      <c r="F30" s="81">
        <f t="shared" si="12"/>
        <v>6.8130907501502485</v>
      </c>
      <c r="G30" s="98"/>
      <c r="H30" s="95">
        <f t="shared" si="7"/>
        <v>100</v>
      </c>
      <c r="I30" s="118">
        <f t="shared" si="8"/>
        <v>100</v>
      </c>
      <c r="J30" s="96">
        <f t="shared" si="9"/>
        <v>100</v>
      </c>
      <c r="O30" s="36"/>
    </row>
    <row r="31" spans="2:10" ht="9" customHeight="1">
      <c r="B31" s="69"/>
      <c r="C31" s="2"/>
      <c r="D31" s="114"/>
      <c r="E31" s="2"/>
      <c r="F31" s="2"/>
      <c r="G31" s="2"/>
      <c r="H31" s="2"/>
      <c r="I31" s="121"/>
      <c r="J31" s="66"/>
    </row>
    <row r="32" spans="2:10" ht="12.75">
      <c r="B32" s="101" t="s">
        <v>70</v>
      </c>
      <c r="C32" s="71"/>
      <c r="D32" s="115"/>
      <c r="E32" s="108"/>
      <c r="F32" s="108"/>
      <c r="G32" s="71"/>
      <c r="H32" s="71"/>
      <c r="I32" s="122"/>
      <c r="J32" s="72"/>
    </row>
    <row r="33" spans="2:10" ht="12.75">
      <c r="B33" s="70" t="s">
        <v>17</v>
      </c>
      <c r="C33" s="83">
        <f aca="true" t="shared" si="13" ref="C33:C53">+E33-D33</f>
        <v>7256</v>
      </c>
      <c r="D33" s="116">
        <v>732</v>
      </c>
      <c r="E33" s="20">
        <v>7988</v>
      </c>
      <c r="F33" s="84">
        <f t="shared" si="12"/>
        <v>9.163745618427642</v>
      </c>
      <c r="G33" s="64"/>
      <c r="H33" s="85">
        <f aca="true" t="shared" si="14" ref="H33:H54">+C33/$C$13*100</f>
        <v>42.5422138836773</v>
      </c>
      <c r="I33" s="123">
        <f aca="true" t="shared" si="15" ref="I33:I54">+D33/$D$13*100</f>
        <v>58.700882117081</v>
      </c>
      <c r="J33" s="86">
        <f aca="true" t="shared" si="16" ref="J33:J54">+E33/$E$13*100</f>
        <v>43.64311861443479</v>
      </c>
    </row>
    <row r="34" spans="2:10" ht="12.75">
      <c r="B34" s="65" t="s">
        <v>18</v>
      </c>
      <c r="C34" s="12">
        <f t="shared" si="13"/>
        <v>1378</v>
      </c>
      <c r="D34" s="112">
        <v>65</v>
      </c>
      <c r="E34" s="21">
        <v>1443</v>
      </c>
      <c r="F34" s="77">
        <f t="shared" si="12"/>
        <v>4.504504504504505</v>
      </c>
      <c r="G34" s="2"/>
      <c r="H34" s="76">
        <f t="shared" si="14"/>
        <v>8.079268292682928</v>
      </c>
      <c r="I34" s="118">
        <f t="shared" si="15"/>
        <v>5.212510024057739</v>
      </c>
      <c r="J34" s="67">
        <f t="shared" si="16"/>
        <v>7.883953450254057</v>
      </c>
    </row>
    <row r="35" spans="2:10" ht="12.75">
      <c r="B35" s="65" t="s">
        <v>25</v>
      </c>
      <c r="C35" s="12">
        <f t="shared" si="13"/>
        <v>1151</v>
      </c>
      <c r="D35" s="124">
        <v>65</v>
      </c>
      <c r="E35" s="21">
        <v>1216</v>
      </c>
      <c r="F35" s="77">
        <f t="shared" si="12"/>
        <v>5.345394736842105</v>
      </c>
      <c r="G35" s="2"/>
      <c r="H35" s="76">
        <f t="shared" si="14"/>
        <v>6.748358348968105</v>
      </c>
      <c r="I35" s="118">
        <f t="shared" si="15"/>
        <v>5.212510024057739</v>
      </c>
      <c r="J35" s="67">
        <f t="shared" si="16"/>
        <v>6.6437196088073</v>
      </c>
    </row>
    <row r="36" spans="2:10" ht="12.75">
      <c r="B36" s="65" t="s">
        <v>33</v>
      </c>
      <c r="C36" s="12">
        <f t="shared" si="13"/>
        <v>954</v>
      </c>
      <c r="D36" s="112">
        <v>63</v>
      </c>
      <c r="E36" s="21">
        <v>1017</v>
      </c>
      <c r="F36" s="77">
        <f t="shared" si="12"/>
        <v>6.1946902654867255</v>
      </c>
      <c r="G36" s="2"/>
      <c r="H36" s="76">
        <f t="shared" si="14"/>
        <v>5.593339587242027</v>
      </c>
      <c r="I36" s="118">
        <f t="shared" si="15"/>
        <v>5.052125100240577</v>
      </c>
      <c r="J36" s="67">
        <f t="shared" si="16"/>
        <v>5.556466153089657</v>
      </c>
    </row>
    <row r="37" spans="2:10" ht="12.75">
      <c r="B37" s="65" t="s">
        <v>37</v>
      </c>
      <c r="C37" s="12">
        <f t="shared" si="13"/>
        <v>402</v>
      </c>
      <c r="D37" s="112">
        <v>55</v>
      </c>
      <c r="E37" s="21">
        <v>457</v>
      </c>
      <c r="F37" s="77">
        <f t="shared" si="12"/>
        <v>12.035010940919037</v>
      </c>
      <c r="G37" s="2"/>
      <c r="H37" s="76">
        <f t="shared" si="14"/>
        <v>2.3569418386491554</v>
      </c>
      <c r="I37" s="118">
        <f t="shared" si="15"/>
        <v>4.410585404971933</v>
      </c>
      <c r="J37" s="67">
        <f t="shared" si="16"/>
        <v>2.4968584385073487</v>
      </c>
    </row>
    <row r="38" spans="2:10" ht="12.75">
      <c r="B38" s="65" t="s">
        <v>19</v>
      </c>
      <c r="C38" s="12">
        <f t="shared" si="13"/>
        <v>861</v>
      </c>
      <c r="D38" s="124">
        <v>48</v>
      </c>
      <c r="E38" s="21">
        <v>909</v>
      </c>
      <c r="F38" s="77">
        <f t="shared" si="12"/>
        <v>5.2805280528052805</v>
      </c>
      <c r="G38" s="2"/>
      <c r="H38" s="76">
        <f t="shared" si="14"/>
        <v>5.048076923076923</v>
      </c>
      <c r="I38" s="118">
        <f t="shared" si="15"/>
        <v>3.8492381716118684</v>
      </c>
      <c r="J38" s="67">
        <f t="shared" si="16"/>
        <v>4.966398950991641</v>
      </c>
    </row>
    <row r="39" spans="2:10" ht="12.75">
      <c r="B39" s="65" t="s">
        <v>24</v>
      </c>
      <c r="C39" s="12">
        <f t="shared" si="13"/>
        <v>1004</v>
      </c>
      <c r="D39" s="124">
        <v>45</v>
      </c>
      <c r="E39" s="21">
        <v>1049</v>
      </c>
      <c r="F39" s="77">
        <f t="shared" si="12"/>
        <v>4.28979980934223</v>
      </c>
      <c r="G39" s="2"/>
      <c r="H39" s="76">
        <f t="shared" si="14"/>
        <v>5.886491557223264</v>
      </c>
      <c r="I39" s="118">
        <f t="shared" si="15"/>
        <v>3.608660785886127</v>
      </c>
      <c r="J39" s="67">
        <f t="shared" si="16"/>
        <v>5.731300879637218</v>
      </c>
    </row>
    <row r="40" spans="2:10" ht="12.75">
      <c r="B40" s="65" t="s">
        <v>34</v>
      </c>
      <c r="C40" s="12">
        <f t="shared" si="13"/>
        <v>635</v>
      </c>
      <c r="D40" s="112">
        <v>36</v>
      </c>
      <c r="E40" s="21">
        <v>671</v>
      </c>
      <c r="F40" s="77">
        <f t="shared" si="12"/>
        <v>5.365126676602086</v>
      </c>
      <c r="G40" s="2"/>
      <c r="H40" s="76">
        <f t="shared" si="14"/>
        <v>3.7230300187617265</v>
      </c>
      <c r="I40" s="118">
        <f t="shared" si="15"/>
        <v>2.886928628708901</v>
      </c>
      <c r="J40" s="67">
        <f t="shared" si="16"/>
        <v>3.6660656722941596</v>
      </c>
    </row>
    <row r="41" spans="2:10" ht="12.75">
      <c r="B41" s="65" t="s">
        <v>35</v>
      </c>
      <c r="C41" s="12">
        <f t="shared" si="13"/>
        <v>694</v>
      </c>
      <c r="D41" s="112">
        <v>30</v>
      </c>
      <c r="E41" s="21">
        <v>724</v>
      </c>
      <c r="F41" s="77">
        <f t="shared" si="12"/>
        <v>4.143646408839778</v>
      </c>
      <c r="G41" s="2"/>
      <c r="H41" s="76">
        <f t="shared" si="14"/>
        <v>4.068949343339588</v>
      </c>
      <c r="I41" s="118">
        <f t="shared" si="15"/>
        <v>2.405773857257418</v>
      </c>
      <c r="J41" s="67">
        <f t="shared" si="16"/>
        <v>3.9556356881385564</v>
      </c>
    </row>
    <row r="42" spans="2:10" ht="12.75">
      <c r="B42" s="65" t="s">
        <v>38</v>
      </c>
      <c r="C42" s="12">
        <f t="shared" si="13"/>
        <v>348</v>
      </c>
      <c r="D42" s="112">
        <v>27</v>
      </c>
      <c r="E42" s="21">
        <v>375</v>
      </c>
      <c r="F42" s="77">
        <f t="shared" si="12"/>
        <v>7.199999999999999</v>
      </c>
      <c r="G42" s="2"/>
      <c r="H42" s="76">
        <f t="shared" si="14"/>
        <v>2.0403377110694185</v>
      </c>
      <c r="I42" s="118">
        <f t="shared" si="15"/>
        <v>2.165196471531676</v>
      </c>
      <c r="J42" s="67">
        <f t="shared" si="16"/>
        <v>2.048844451729225</v>
      </c>
    </row>
    <row r="43" spans="2:10" ht="12.75">
      <c r="B43" s="65" t="s">
        <v>39</v>
      </c>
      <c r="C43" s="12">
        <f t="shared" si="13"/>
        <v>687</v>
      </c>
      <c r="D43" s="112">
        <v>19</v>
      </c>
      <c r="E43" s="21">
        <v>706</v>
      </c>
      <c r="F43" s="77">
        <f t="shared" si="12"/>
        <v>2.6912181303116145</v>
      </c>
      <c r="G43" s="2"/>
      <c r="H43" s="76">
        <f t="shared" si="14"/>
        <v>4.027908067542214</v>
      </c>
      <c r="I43" s="118">
        <f t="shared" si="15"/>
        <v>1.5236567762630313</v>
      </c>
      <c r="J43" s="67">
        <f t="shared" si="16"/>
        <v>3.8572911544555533</v>
      </c>
    </row>
    <row r="44" spans="2:10" ht="12.75">
      <c r="B44" s="65" t="s">
        <v>63</v>
      </c>
      <c r="C44" s="12">
        <f t="shared" si="13"/>
        <v>87</v>
      </c>
      <c r="D44" s="112">
        <v>19</v>
      </c>
      <c r="E44" s="21">
        <v>106</v>
      </c>
      <c r="F44" s="77">
        <f t="shared" si="12"/>
        <v>17.92452830188679</v>
      </c>
      <c r="G44" s="2"/>
      <c r="H44" s="76">
        <f t="shared" si="14"/>
        <v>0.5100844277673546</v>
      </c>
      <c r="I44" s="118">
        <f t="shared" si="15"/>
        <v>1.5236567762630313</v>
      </c>
      <c r="J44" s="67">
        <f t="shared" si="16"/>
        <v>0.5791400316887941</v>
      </c>
    </row>
    <row r="45" spans="2:10" ht="12.75">
      <c r="B45" s="65" t="s">
        <v>36</v>
      </c>
      <c r="C45" s="12">
        <f t="shared" si="13"/>
        <v>607</v>
      </c>
      <c r="D45" s="124">
        <v>12</v>
      </c>
      <c r="E45" s="21">
        <v>619</v>
      </c>
      <c r="F45" s="77">
        <f t="shared" si="12"/>
        <v>1.938610662358643</v>
      </c>
      <c r="G45" s="2"/>
      <c r="H45" s="76">
        <f t="shared" si="14"/>
        <v>3.5588649155722325</v>
      </c>
      <c r="I45" s="118">
        <f t="shared" si="15"/>
        <v>0.9623095429029671</v>
      </c>
      <c r="J45" s="67">
        <f t="shared" si="16"/>
        <v>3.381959241654373</v>
      </c>
    </row>
    <row r="46" spans="2:10" ht="12.75">
      <c r="B46" s="65" t="s">
        <v>43</v>
      </c>
      <c r="C46" s="12">
        <f t="shared" si="13"/>
        <v>117</v>
      </c>
      <c r="D46" s="112">
        <v>8</v>
      </c>
      <c r="E46" s="21">
        <v>125</v>
      </c>
      <c r="F46" s="77">
        <f t="shared" si="12"/>
        <v>6.4</v>
      </c>
      <c r="G46" s="2"/>
      <c r="H46" s="76">
        <f t="shared" si="14"/>
        <v>0.6859756097560976</v>
      </c>
      <c r="I46" s="118">
        <f t="shared" si="15"/>
        <v>0.6415396952686447</v>
      </c>
      <c r="J46" s="67">
        <f t="shared" si="16"/>
        <v>0.6829481505764082</v>
      </c>
    </row>
    <row r="47" spans="2:10" ht="12.75">
      <c r="B47" s="65" t="s">
        <v>40</v>
      </c>
      <c r="C47" s="12">
        <f t="shared" si="13"/>
        <v>251</v>
      </c>
      <c r="D47" s="112">
        <v>6</v>
      </c>
      <c r="E47" s="21">
        <v>257</v>
      </c>
      <c r="F47" s="77">
        <f t="shared" si="12"/>
        <v>2.3346303501945527</v>
      </c>
      <c r="G47" s="2"/>
      <c r="H47" s="76">
        <f t="shared" si="14"/>
        <v>1.471622889305816</v>
      </c>
      <c r="I47" s="118">
        <f t="shared" si="15"/>
        <v>0.48115477145148355</v>
      </c>
      <c r="J47" s="67">
        <f t="shared" si="16"/>
        <v>1.4041413975850954</v>
      </c>
    </row>
    <row r="48" spans="2:10" ht="12.75">
      <c r="B48" s="65" t="s">
        <v>41</v>
      </c>
      <c r="C48" s="12">
        <f t="shared" si="13"/>
        <v>198</v>
      </c>
      <c r="D48" s="112">
        <v>6</v>
      </c>
      <c r="E48" s="21">
        <v>204</v>
      </c>
      <c r="F48" s="77">
        <f t="shared" si="12"/>
        <v>2.941176470588235</v>
      </c>
      <c r="G48" s="2"/>
      <c r="H48" s="76">
        <f t="shared" si="14"/>
        <v>1.1608818011257036</v>
      </c>
      <c r="I48" s="118">
        <f t="shared" si="15"/>
        <v>0.48115477145148355</v>
      </c>
      <c r="J48" s="67">
        <f t="shared" si="16"/>
        <v>1.1145713817406981</v>
      </c>
    </row>
    <row r="49" spans="2:12" ht="12.75">
      <c r="B49" s="65" t="s">
        <v>62</v>
      </c>
      <c r="C49" s="12">
        <f t="shared" si="13"/>
        <v>47</v>
      </c>
      <c r="D49" s="124">
        <v>5</v>
      </c>
      <c r="E49" s="21">
        <v>52</v>
      </c>
      <c r="F49" s="77">
        <f t="shared" si="12"/>
        <v>9.615384615384617</v>
      </c>
      <c r="G49" s="2"/>
      <c r="H49" s="76">
        <f t="shared" si="14"/>
        <v>0.275562851782364</v>
      </c>
      <c r="I49" s="118">
        <f t="shared" si="15"/>
        <v>0.40096230954290296</v>
      </c>
      <c r="J49" s="67">
        <f t="shared" si="16"/>
        <v>0.28410643063978586</v>
      </c>
      <c r="L49" s="28" t="s">
        <v>31</v>
      </c>
    </row>
    <row r="50" spans="2:10" ht="12.75">
      <c r="B50" s="65" t="s">
        <v>45</v>
      </c>
      <c r="C50" s="12">
        <f t="shared" si="13"/>
        <v>26</v>
      </c>
      <c r="D50" s="124">
        <v>4</v>
      </c>
      <c r="E50" s="21">
        <v>30</v>
      </c>
      <c r="F50" s="77">
        <f t="shared" si="12"/>
        <v>13.333333333333334</v>
      </c>
      <c r="G50" s="2"/>
      <c r="H50" s="76">
        <f t="shared" si="14"/>
        <v>0.1524390243902439</v>
      </c>
      <c r="I50" s="118">
        <f t="shared" si="15"/>
        <v>0.32076984763432237</v>
      </c>
      <c r="J50" s="67">
        <f t="shared" si="16"/>
        <v>0.16390755613833796</v>
      </c>
    </row>
    <row r="51" spans="2:10" ht="12.75">
      <c r="B51" s="65" t="s">
        <v>44</v>
      </c>
      <c r="C51" s="12">
        <f t="shared" si="13"/>
        <v>118</v>
      </c>
      <c r="D51" s="124">
        <v>2</v>
      </c>
      <c r="E51" s="21">
        <v>120</v>
      </c>
      <c r="F51" s="77">
        <f t="shared" si="12"/>
        <v>1.6666666666666667</v>
      </c>
      <c r="G51" s="2"/>
      <c r="H51" s="76">
        <f t="shared" si="14"/>
        <v>0.6918386491557224</v>
      </c>
      <c r="I51" s="118">
        <f t="shared" si="15"/>
        <v>0.16038492381716118</v>
      </c>
      <c r="J51" s="67">
        <f t="shared" si="16"/>
        <v>0.6556302245533518</v>
      </c>
    </row>
    <row r="52" spans="2:12" ht="12.75">
      <c r="B52" s="65" t="s">
        <v>42</v>
      </c>
      <c r="C52" s="12">
        <f t="shared" si="13"/>
        <v>231</v>
      </c>
      <c r="D52" s="112">
        <v>0</v>
      </c>
      <c r="E52" s="21">
        <v>231</v>
      </c>
      <c r="F52" s="77">
        <f t="shared" si="12"/>
        <v>0</v>
      </c>
      <c r="G52" s="2"/>
      <c r="H52" s="76">
        <f t="shared" si="14"/>
        <v>1.354362101313321</v>
      </c>
      <c r="I52" s="118">
        <f t="shared" si="15"/>
        <v>0</v>
      </c>
      <c r="J52" s="67">
        <f t="shared" si="16"/>
        <v>1.2620881822652026</v>
      </c>
      <c r="L52" s="28" t="s">
        <v>31</v>
      </c>
    </row>
    <row r="53" spans="2:10" ht="12.75">
      <c r="B53" s="65" t="s">
        <v>46</v>
      </c>
      <c r="C53" s="12">
        <f t="shared" si="13"/>
        <v>4</v>
      </c>
      <c r="D53" s="124">
        <v>0</v>
      </c>
      <c r="E53" s="21">
        <v>4</v>
      </c>
      <c r="F53" s="77">
        <f t="shared" si="12"/>
        <v>0</v>
      </c>
      <c r="G53" s="2"/>
      <c r="H53" s="76">
        <f t="shared" si="14"/>
        <v>0.02345215759849906</v>
      </c>
      <c r="I53" s="118">
        <f t="shared" si="15"/>
        <v>0</v>
      </c>
      <c r="J53" s="67">
        <f t="shared" si="16"/>
        <v>0.021854340818445065</v>
      </c>
    </row>
    <row r="54" spans="2:10" ht="13.5" thickBot="1">
      <c r="B54" s="91" t="s">
        <v>72</v>
      </c>
      <c r="C54" s="87">
        <f>SUM(C33:C53)</f>
        <v>17056</v>
      </c>
      <c r="D54" s="117">
        <f>SUM(D33:D53)</f>
        <v>1247</v>
      </c>
      <c r="E54" s="75">
        <f>SUM(E33:E53)</f>
        <v>18303</v>
      </c>
      <c r="F54" s="82">
        <f t="shared" si="12"/>
        <v>6.8130907501502485</v>
      </c>
      <c r="G54" s="88"/>
      <c r="H54" s="89">
        <f t="shared" si="14"/>
        <v>100</v>
      </c>
      <c r="I54" s="119">
        <f t="shared" si="15"/>
        <v>100</v>
      </c>
      <c r="J54" s="90">
        <f t="shared" si="16"/>
        <v>100</v>
      </c>
    </row>
    <row r="55" ht="12.75">
      <c r="B55" s="28" t="s">
        <v>31</v>
      </c>
    </row>
  </sheetData>
  <mergeCells count="3">
    <mergeCell ref="C6:E6"/>
    <mergeCell ref="H6:J6"/>
    <mergeCell ref="F6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Giorgia</cp:lastModifiedBy>
  <cp:lastPrinted>2018-02-12T11:12:56Z</cp:lastPrinted>
  <dcterms:created xsi:type="dcterms:W3CDTF">2016-02-01T13:32:13Z</dcterms:created>
  <dcterms:modified xsi:type="dcterms:W3CDTF">2018-04-19T10:55:48Z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